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filterPrivacy="1" defaultThemeVersion="124226"/>
  <xr:revisionPtr revIDLastSave="0" documentId="8_{9DC61102-6B84-D049-BA9B-6A7C7FBF507E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CLASSES" sheetId="1" r:id="rId1"/>
    <sheet name="ABC" sheetId="7" r:id="rId2"/>
    <sheet name="DEF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4" i="8" l="1"/>
  <c r="Y144" i="8"/>
  <c r="J144" i="8"/>
  <c r="I144" i="8"/>
  <c r="AL28" i="8"/>
  <c r="AL27" i="8"/>
  <c r="AL26" i="8"/>
  <c r="AL25" i="8"/>
  <c r="V24" i="8"/>
  <c r="AL24" i="8" s="1"/>
  <c r="V23" i="8"/>
  <c r="AL23" i="8" s="1"/>
  <c r="AC22" i="8"/>
  <c r="AB22" i="8"/>
  <c r="Y22" i="8"/>
  <c r="V22" i="8"/>
  <c r="AL22" i="8" s="1"/>
  <c r="AC20" i="8"/>
  <c r="AB20" i="8"/>
  <c r="Y20" i="8"/>
  <c r="V20" i="8"/>
  <c r="AL20" i="8" s="1"/>
  <c r="M20" i="8"/>
  <c r="L20" i="8"/>
  <c r="I20" i="8"/>
  <c r="AC16" i="8"/>
  <c r="AB16" i="8"/>
  <c r="Y16" i="8"/>
  <c r="V16" i="8"/>
  <c r="AL16" i="8" s="1"/>
  <c r="M16" i="8"/>
  <c r="L16" i="8"/>
  <c r="I16" i="8"/>
  <c r="AC18" i="8"/>
  <c r="AB18" i="8"/>
  <c r="Y18" i="8"/>
  <c r="V18" i="8"/>
  <c r="AL18" i="8" s="1"/>
  <c r="M18" i="8"/>
  <c r="L18" i="8"/>
  <c r="I18" i="8"/>
  <c r="AC17" i="8"/>
  <c r="AB17" i="8"/>
  <c r="Y17" i="8"/>
  <c r="V17" i="8"/>
  <c r="AL17" i="8" s="1"/>
  <c r="M17" i="8"/>
  <c r="L17" i="8"/>
  <c r="I17" i="8"/>
  <c r="AC12" i="8"/>
  <c r="AB12" i="8"/>
  <c r="Y12" i="8"/>
  <c r="V12" i="8"/>
  <c r="AL12" i="8" s="1"/>
  <c r="M12" i="8"/>
  <c r="L12" i="8"/>
  <c r="I12" i="8"/>
  <c r="AC11" i="8"/>
  <c r="AB11" i="8"/>
  <c r="Y11" i="8"/>
  <c r="V11" i="8"/>
  <c r="AL11" i="8" s="1"/>
  <c r="M11" i="8"/>
  <c r="L11" i="8"/>
  <c r="I11" i="8"/>
  <c r="AC21" i="8"/>
  <c r="AB21" i="8"/>
  <c r="Y21" i="8"/>
  <c r="V21" i="8"/>
  <c r="AL21" i="8" s="1"/>
  <c r="M21" i="8"/>
  <c r="L21" i="8"/>
  <c r="I21" i="8"/>
  <c r="AC19" i="8"/>
  <c r="AB19" i="8"/>
  <c r="Y19" i="8"/>
  <c r="V19" i="8"/>
  <c r="AL19" i="8" s="1"/>
  <c r="M19" i="8"/>
  <c r="L19" i="8"/>
  <c r="I19" i="8"/>
  <c r="AC15" i="8"/>
  <c r="AB15" i="8"/>
  <c r="Y15" i="8"/>
  <c r="V15" i="8"/>
  <c r="AL15" i="8" s="1"/>
  <c r="M15" i="8"/>
  <c r="L15" i="8"/>
  <c r="I15" i="8"/>
  <c r="AC14" i="8"/>
  <c r="AB14" i="8"/>
  <c r="Y14" i="8"/>
  <c r="V14" i="8"/>
  <c r="AL14" i="8" s="1"/>
  <c r="M14" i="8"/>
  <c r="L14" i="8"/>
  <c r="I14" i="8"/>
  <c r="AC13" i="8"/>
  <c r="AB13" i="8"/>
  <c r="Y13" i="8"/>
  <c r="V13" i="8"/>
  <c r="AL13" i="8" s="1"/>
  <c r="M13" i="8"/>
  <c r="L13" i="8"/>
  <c r="I13" i="8"/>
  <c r="Z133" i="7"/>
  <c r="Y133" i="7"/>
  <c r="J133" i="7"/>
  <c r="I133" i="7"/>
  <c r="AC19" i="7"/>
  <c r="AB19" i="7"/>
  <c r="Y19" i="7"/>
  <c r="V19" i="7"/>
  <c r="AL19" i="7" s="1"/>
  <c r="M19" i="7"/>
  <c r="L19" i="7"/>
  <c r="I19" i="7"/>
  <c r="AC16" i="7"/>
  <c r="AB16" i="7"/>
  <c r="Y16" i="7"/>
  <c r="V16" i="7"/>
  <c r="AL16" i="7" s="1"/>
  <c r="M16" i="7"/>
  <c r="L16" i="7"/>
  <c r="I16" i="7"/>
  <c r="AC18" i="7"/>
  <c r="AB18" i="7"/>
  <c r="Y18" i="7"/>
  <c r="V18" i="7"/>
  <c r="AL18" i="7" s="1"/>
  <c r="M18" i="7"/>
  <c r="L18" i="7"/>
  <c r="I18" i="7"/>
  <c r="AC15" i="7"/>
  <c r="AB15" i="7"/>
  <c r="Y15" i="7"/>
  <c r="V15" i="7"/>
  <c r="AL15" i="7" s="1"/>
  <c r="M15" i="7"/>
  <c r="L15" i="7"/>
  <c r="I15" i="7"/>
  <c r="AC12" i="7"/>
  <c r="AB12" i="7"/>
  <c r="Y12" i="7"/>
  <c r="V12" i="7"/>
  <c r="AL12" i="7" s="1"/>
  <c r="M12" i="7"/>
  <c r="L12" i="7"/>
  <c r="I12" i="7"/>
  <c r="AC11" i="7"/>
  <c r="AB11" i="7"/>
  <c r="Y11" i="7"/>
  <c r="V11" i="7"/>
  <c r="AL11" i="7" s="1"/>
  <c r="M11" i="7"/>
  <c r="L11" i="7"/>
  <c r="I11" i="7"/>
  <c r="AC21" i="7"/>
  <c r="AB21" i="7"/>
  <c r="Y21" i="7"/>
  <c r="V21" i="7"/>
  <c r="AL21" i="7" s="1"/>
  <c r="AC17" i="7"/>
  <c r="AB17" i="7"/>
  <c r="Y17" i="7"/>
  <c r="V17" i="7"/>
  <c r="AL17" i="7" s="1"/>
  <c r="M17" i="7"/>
  <c r="L17" i="7"/>
  <c r="I17" i="7"/>
  <c r="AC14" i="7"/>
  <c r="AB14" i="7"/>
  <c r="Y14" i="7"/>
  <c r="V14" i="7"/>
  <c r="AL14" i="7" s="1"/>
  <c r="M14" i="7"/>
  <c r="L14" i="7"/>
  <c r="I14" i="7"/>
  <c r="AC13" i="7"/>
  <c r="AB13" i="7"/>
  <c r="Y13" i="7"/>
  <c r="V13" i="7"/>
  <c r="AL13" i="7" s="1"/>
  <c r="M13" i="7"/>
  <c r="L13" i="7"/>
  <c r="I13" i="7"/>
  <c r="AC20" i="7"/>
  <c r="AB20" i="7"/>
  <c r="Y20" i="7"/>
  <c r="V20" i="7"/>
  <c r="AL20" i="7" s="1"/>
  <c r="M20" i="7"/>
  <c r="L20" i="7"/>
  <c r="I20" i="7"/>
  <c r="AE81" i="1"/>
  <c r="AF81" i="1" s="1"/>
  <c r="AB80" i="1"/>
  <c r="AC80" i="1"/>
  <c r="AB81" i="1"/>
  <c r="AC81" i="1"/>
  <c r="AB82" i="1"/>
  <c r="AC82" i="1"/>
  <c r="AB83" i="1"/>
  <c r="AC83" i="1"/>
  <c r="AB84" i="1"/>
  <c r="AC84" i="1"/>
  <c r="AB85" i="1"/>
  <c r="AC85" i="1"/>
  <c r="AB86" i="1"/>
  <c r="AC86" i="1"/>
  <c r="AB87" i="1"/>
  <c r="AC87" i="1"/>
  <c r="AB88" i="1"/>
  <c r="AC88" i="1"/>
  <c r="AB89" i="1"/>
  <c r="AC89" i="1"/>
  <c r="Y80" i="1"/>
  <c r="Y81" i="1"/>
  <c r="Y82" i="1"/>
  <c r="Y83" i="1"/>
  <c r="Y84" i="1"/>
  <c r="Y85" i="1"/>
  <c r="Y86" i="1"/>
  <c r="Y87" i="1"/>
  <c r="Y88" i="1"/>
  <c r="Y89" i="1"/>
  <c r="AB63" i="1"/>
  <c r="AC63" i="1"/>
  <c r="AB64" i="1"/>
  <c r="AC64" i="1"/>
  <c r="AB65" i="1"/>
  <c r="AC65" i="1"/>
  <c r="AB66" i="1"/>
  <c r="AC66" i="1"/>
  <c r="AB67" i="1"/>
  <c r="AC67" i="1"/>
  <c r="AB68" i="1"/>
  <c r="AC68" i="1"/>
  <c r="AB69" i="1"/>
  <c r="AC69" i="1"/>
  <c r="AB70" i="1"/>
  <c r="AC70" i="1"/>
  <c r="AB71" i="1"/>
  <c r="AC71" i="1"/>
  <c r="AB72" i="1"/>
  <c r="AC72" i="1"/>
  <c r="AB73" i="1"/>
  <c r="AC73" i="1"/>
  <c r="AB74" i="1"/>
  <c r="AC74" i="1"/>
  <c r="AB75" i="1"/>
  <c r="AC75" i="1"/>
  <c r="AB76" i="1"/>
  <c r="AC76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AB62" i="1"/>
  <c r="AC62" i="1"/>
  <c r="Y62" i="1"/>
  <c r="AB51" i="1"/>
  <c r="AC51" i="1"/>
  <c r="AB52" i="1"/>
  <c r="AC52" i="1"/>
  <c r="AB53" i="1"/>
  <c r="AC53" i="1"/>
  <c r="AB54" i="1"/>
  <c r="AC54" i="1"/>
  <c r="AB55" i="1"/>
  <c r="AC55" i="1"/>
  <c r="AB56" i="1"/>
  <c r="AC56" i="1"/>
  <c r="AB57" i="1"/>
  <c r="AC57" i="1"/>
  <c r="AB58" i="1"/>
  <c r="AC58" i="1"/>
  <c r="AB59" i="1"/>
  <c r="AC59" i="1"/>
  <c r="AB60" i="1"/>
  <c r="AC60" i="1"/>
  <c r="Y51" i="1"/>
  <c r="Y52" i="1"/>
  <c r="Y53" i="1"/>
  <c r="Y54" i="1"/>
  <c r="Y55" i="1"/>
  <c r="Y56" i="1"/>
  <c r="Y57" i="1"/>
  <c r="Y58" i="1"/>
  <c r="Y59" i="1"/>
  <c r="Y60" i="1"/>
  <c r="AB50" i="1"/>
  <c r="AC50" i="1"/>
  <c r="Y50" i="1"/>
  <c r="Y30" i="1"/>
  <c r="Y31" i="1"/>
  <c r="Y32" i="1"/>
  <c r="Y33" i="1"/>
  <c r="Y34" i="1"/>
  <c r="Y35" i="1"/>
  <c r="Y36" i="1"/>
  <c r="Y37" i="1"/>
  <c r="AE26" i="1"/>
  <c r="AF26" i="1" s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F27" i="1"/>
  <c r="AF28" i="1"/>
  <c r="AF38" i="1"/>
  <c r="AF39" i="1"/>
  <c r="AF48" i="1"/>
  <c r="AF49" i="1"/>
  <c r="AF60" i="1"/>
  <c r="AF61" i="1"/>
  <c r="AF77" i="1"/>
  <c r="AF78" i="1"/>
  <c r="AF89" i="1"/>
  <c r="AF90" i="1"/>
  <c r="Z219" i="1"/>
  <c r="Y219" i="1"/>
  <c r="AC79" i="1"/>
  <c r="AB79" i="1"/>
  <c r="AE79" i="1" s="1"/>
  <c r="Y79" i="1"/>
  <c r="AC47" i="1"/>
  <c r="AB47" i="1"/>
  <c r="Y47" i="1"/>
  <c r="AC46" i="1"/>
  <c r="AB46" i="1"/>
  <c r="Y46" i="1"/>
  <c r="AC45" i="1"/>
  <c r="AB45" i="1"/>
  <c r="Y45" i="1"/>
  <c r="AC44" i="1"/>
  <c r="AB44" i="1"/>
  <c r="Y44" i="1"/>
  <c r="AC43" i="1"/>
  <c r="AB43" i="1"/>
  <c r="Y43" i="1"/>
  <c r="AC42" i="1"/>
  <c r="AB42" i="1"/>
  <c r="Y42" i="1"/>
  <c r="AC41" i="1"/>
  <c r="AB41" i="1"/>
  <c r="Y41" i="1"/>
  <c r="AC40" i="1"/>
  <c r="AB40" i="1"/>
  <c r="Y40" i="1"/>
  <c r="AC37" i="1"/>
  <c r="AB37" i="1"/>
  <c r="AC36" i="1"/>
  <c r="AB36" i="1"/>
  <c r="AC35" i="1"/>
  <c r="AB35" i="1"/>
  <c r="AC34" i="1"/>
  <c r="AB34" i="1"/>
  <c r="AC33" i="1"/>
  <c r="AB33" i="1"/>
  <c r="AC32" i="1"/>
  <c r="AB32" i="1"/>
  <c r="AC31" i="1"/>
  <c r="AB31" i="1"/>
  <c r="AC30" i="1"/>
  <c r="AB30" i="1"/>
  <c r="AC29" i="1"/>
  <c r="AB29" i="1"/>
  <c r="Y29" i="1"/>
  <c r="AC11" i="1"/>
  <c r="AB11" i="1"/>
  <c r="Y11" i="1"/>
  <c r="M52" i="1"/>
  <c r="M53" i="1"/>
  <c r="M54" i="1"/>
  <c r="M55" i="1"/>
  <c r="M56" i="1"/>
  <c r="M57" i="1"/>
  <c r="M58" i="1"/>
  <c r="M59" i="1"/>
  <c r="M51" i="1"/>
  <c r="AE22" i="8" l="1"/>
  <c r="AF22" i="8" s="1"/>
  <c r="O16" i="8"/>
  <c r="P16" i="8" s="1"/>
  <c r="O13" i="8"/>
  <c r="P13" i="8" s="1"/>
  <c r="AE11" i="8"/>
  <c r="AE12" i="8"/>
  <c r="O20" i="8"/>
  <c r="P20" i="8" s="1"/>
  <c r="O15" i="8"/>
  <c r="P15" i="8" s="1"/>
  <c r="O19" i="8"/>
  <c r="P19" i="8" s="1"/>
  <c r="O17" i="8"/>
  <c r="P17" i="8" s="1"/>
  <c r="AE20" i="8"/>
  <c r="O14" i="8"/>
  <c r="P14" i="8" s="1"/>
  <c r="AE15" i="8"/>
  <c r="AE19" i="8"/>
  <c r="O21" i="8"/>
  <c r="P21" i="8" s="1"/>
  <c r="AE16" i="8"/>
  <c r="AE18" i="8"/>
  <c r="AE17" i="8"/>
  <c r="AE20" i="7"/>
  <c r="AF20" i="7" s="1"/>
  <c r="O11" i="7"/>
  <c r="P11" i="7" s="1"/>
  <c r="O18" i="7"/>
  <c r="P18" i="7" s="1"/>
  <c r="AE18" i="7"/>
  <c r="O12" i="7"/>
  <c r="P12" i="7" s="1"/>
  <c r="AE15" i="7"/>
  <c r="O16" i="7"/>
  <c r="P16" i="7" s="1"/>
  <c r="O14" i="7"/>
  <c r="P14" i="7" s="1"/>
  <c r="AE17" i="7"/>
  <c r="AE19" i="7"/>
  <c r="AE11" i="7"/>
  <c r="AE12" i="7"/>
  <c r="O20" i="7"/>
  <c r="P20" i="7" s="1"/>
  <c r="AE13" i="7"/>
  <c r="AE14" i="7"/>
  <c r="O17" i="7"/>
  <c r="P17" i="7" s="1"/>
  <c r="AE21" i="7"/>
  <c r="AF21" i="7" s="1"/>
  <c r="O13" i="7"/>
  <c r="P13" i="7" s="1"/>
  <c r="O11" i="8"/>
  <c r="P11" i="8" s="1"/>
  <c r="AE14" i="8"/>
  <c r="AE21" i="8"/>
  <c r="AF21" i="8" s="1"/>
  <c r="O12" i="8"/>
  <c r="P12" i="8" s="1"/>
  <c r="O18" i="8"/>
  <c r="P18" i="8" s="1"/>
  <c r="AE13" i="8"/>
  <c r="AE16" i="7"/>
  <c r="O15" i="7"/>
  <c r="P15" i="7" s="1"/>
  <c r="O19" i="7"/>
  <c r="P19" i="7" s="1"/>
  <c r="AE33" i="1"/>
  <c r="AE67" i="1"/>
  <c r="AE71" i="1"/>
  <c r="AE64" i="1"/>
  <c r="AE65" i="1"/>
  <c r="AE69" i="1"/>
  <c r="AE30" i="1"/>
  <c r="AE31" i="1"/>
  <c r="AE35" i="1"/>
  <c r="AE37" i="1"/>
  <c r="AE29" i="1"/>
  <c r="AE73" i="1"/>
  <c r="AE80" i="1"/>
  <c r="AE12" i="1"/>
  <c r="AF12" i="1" s="1"/>
  <c r="AE11" i="1"/>
  <c r="AF11" i="1" s="1"/>
  <c r="AE63" i="1"/>
  <c r="AE41" i="1"/>
  <c r="AE47" i="1"/>
  <c r="AE43" i="1"/>
  <c r="AE45" i="1"/>
  <c r="AE15" i="1"/>
  <c r="AE17" i="1"/>
  <c r="AE23" i="1"/>
  <c r="AE19" i="1"/>
  <c r="AE51" i="1"/>
  <c r="AE55" i="1"/>
  <c r="AE57" i="1"/>
  <c r="AE59" i="1"/>
  <c r="AE13" i="1"/>
  <c r="AE21" i="1"/>
  <c r="AE25" i="1"/>
  <c r="AE53" i="1"/>
  <c r="AE14" i="1"/>
  <c r="AE16" i="1"/>
  <c r="AE18" i="1"/>
  <c r="AE20" i="1"/>
  <c r="AE22" i="1"/>
  <c r="AE24" i="1"/>
  <c r="AE50" i="1"/>
  <c r="AE52" i="1"/>
  <c r="AE54" i="1"/>
  <c r="AE56" i="1"/>
  <c r="AE58" i="1"/>
  <c r="AE72" i="1"/>
  <c r="AE75" i="1"/>
  <c r="AE82" i="1"/>
  <c r="AE84" i="1"/>
  <c r="AE86" i="1"/>
  <c r="AE87" i="1"/>
  <c r="AE88" i="1"/>
  <c r="AE66" i="1"/>
  <c r="AE74" i="1"/>
  <c r="AE32" i="1"/>
  <c r="AE68" i="1"/>
  <c r="AE76" i="1"/>
  <c r="AE34" i="1"/>
  <c r="AE36" i="1"/>
  <c r="AE40" i="1"/>
  <c r="AE42" i="1"/>
  <c r="AE44" i="1"/>
  <c r="AE46" i="1"/>
  <c r="AE62" i="1"/>
  <c r="AE70" i="1"/>
  <c r="AE83" i="1"/>
  <c r="AE85" i="1"/>
  <c r="AF13" i="8" l="1"/>
  <c r="AF19" i="8"/>
  <c r="AF12" i="8"/>
  <c r="AF16" i="8"/>
  <c r="AF20" i="8"/>
  <c r="AF14" i="8"/>
  <c r="AF11" i="8"/>
  <c r="AF18" i="8"/>
  <c r="AF17" i="8"/>
  <c r="AF15" i="8"/>
  <c r="AF11" i="7"/>
  <c r="AF17" i="7"/>
  <c r="AF16" i="7"/>
  <c r="AF19" i="7"/>
  <c r="AF12" i="7"/>
  <c r="AF14" i="7"/>
  <c r="AF18" i="7"/>
  <c r="AF15" i="7"/>
  <c r="AF13" i="7"/>
  <c r="V81" i="1"/>
  <c r="AL81" i="1" s="1"/>
  <c r="V41" i="1"/>
  <c r="AL41" i="1" s="1"/>
  <c r="V44" i="1"/>
  <c r="AL44" i="1" s="1"/>
  <c r="V45" i="1"/>
  <c r="AL45" i="1" s="1"/>
  <c r="V46" i="1"/>
  <c r="AL46" i="1" s="1"/>
  <c r="V47" i="1"/>
  <c r="AL47" i="1" s="1"/>
  <c r="V48" i="1"/>
  <c r="AL48" i="1" s="1"/>
  <c r="V49" i="1"/>
  <c r="AL49" i="1" s="1"/>
  <c r="V51" i="1"/>
  <c r="AL51" i="1" s="1"/>
  <c r="V54" i="1"/>
  <c r="AL54" i="1" s="1"/>
  <c r="V55" i="1"/>
  <c r="AL55" i="1" s="1"/>
  <c r="V53" i="1"/>
  <c r="AL53" i="1" s="1"/>
  <c r="V56" i="1"/>
  <c r="AL56" i="1" s="1"/>
  <c r="V52" i="1"/>
  <c r="AL52" i="1" s="1"/>
  <c r="V57" i="1"/>
  <c r="AL57" i="1" s="1"/>
  <c r="V58" i="1"/>
  <c r="AL58" i="1" s="1"/>
  <c r="V59" i="1"/>
  <c r="AL59" i="1" s="1"/>
  <c r="V60" i="1"/>
  <c r="AL60" i="1" s="1"/>
  <c r="V61" i="1"/>
  <c r="AL61" i="1" s="1"/>
  <c r="V66" i="1"/>
  <c r="AL66" i="1" s="1"/>
  <c r="V65" i="1"/>
  <c r="AL65" i="1" s="1"/>
  <c r="V64" i="1"/>
  <c r="AL64" i="1" s="1"/>
  <c r="V67" i="1"/>
  <c r="AL67" i="1" s="1"/>
  <c r="V68" i="1"/>
  <c r="AL68" i="1" s="1"/>
  <c r="V69" i="1"/>
  <c r="AL69" i="1" s="1"/>
  <c r="V70" i="1"/>
  <c r="AL70" i="1" s="1"/>
  <c r="V71" i="1"/>
  <c r="AL71" i="1" s="1"/>
  <c r="V72" i="1"/>
  <c r="AL72" i="1" s="1"/>
  <c r="V73" i="1"/>
  <c r="AL73" i="1" s="1"/>
  <c r="V74" i="1"/>
  <c r="AL74" i="1" s="1"/>
  <c r="V75" i="1"/>
  <c r="AL75" i="1" s="1"/>
  <c r="V50" i="1"/>
  <c r="AL50" i="1" s="1"/>
  <c r="V76" i="1"/>
  <c r="AL76" i="1" s="1"/>
  <c r="V77" i="1"/>
  <c r="AL77" i="1" s="1"/>
  <c r="V78" i="1"/>
  <c r="AL78" i="1" s="1"/>
  <c r="V79" i="1"/>
  <c r="AL79" i="1" s="1"/>
  <c r="V82" i="1"/>
  <c r="AL82" i="1" s="1"/>
  <c r="V83" i="1"/>
  <c r="AL83" i="1" s="1"/>
  <c r="V80" i="1"/>
  <c r="AL80" i="1" s="1"/>
  <c r="V84" i="1"/>
  <c r="AL84" i="1" s="1"/>
  <c r="V63" i="1"/>
  <c r="AL63" i="1" s="1"/>
  <c r="V85" i="1"/>
  <c r="AL85" i="1" s="1"/>
  <c r="V86" i="1"/>
  <c r="AL86" i="1" s="1"/>
  <c r="V87" i="1"/>
  <c r="AL87" i="1" s="1"/>
  <c r="V88" i="1"/>
  <c r="AL88" i="1" s="1"/>
  <c r="V62" i="1"/>
  <c r="AL62" i="1" s="1"/>
  <c r="V89" i="1"/>
  <c r="AL89" i="1" s="1"/>
  <c r="V90" i="1"/>
  <c r="AL90" i="1" s="1"/>
  <c r="V91" i="1"/>
  <c r="AL91" i="1" s="1"/>
  <c r="V92" i="1"/>
  <c r="V93" i="1"/>
  <c r="V94" i="1"/>
  <c r="V95" i="1"/>
  <c r="V96" i="1"/>
  <c r="V97" i="1"/>
  <c r="V98" i="1"/>
  <c r="V99" i="1"/>
  <c r="V26" i="1"/>
  <c r="AL26" i="1" s="1"/>
  <c r="V42" i="1"/>
  <c r="AL42" i="1" s="1"/>
  <c r="V36" i="1"/>
  <c r="AL36" i="1" s="1"/>
  <c r="V17" i="1"/>
  <c r="AL17" i="1" s="1"/>
  <c r="V18" i="1"/>
  <c r="AL18" i="1" s="1"/>
  <c r="V19" i="1"/>
  <c r="AL19" i="1" s="1"/>
  <c r="V20" i="1"/>
  <c r="AL20" i="1" s="1"/>
  <c r="V21" i="1"/>
  <c r="AL21" i="1" s="1"/>
  <c r="V22" i="1"/>
  <c r="AL22" i="1" s="1"/>
  <c r="V23" i="1"/>
  <c r="AL23" i="1" s="1"/>
  <c r="V24" i="1"/>
  <c r="AL24" i="1" s="1"/>
  <c r="V16" i="1"/>
  <c r="AL16" i="1" s="1"/>
  <c r="L82" i="1" l="1"/>
  <c r="M82" i="1"/>
  <c r="L83" i="1"/>
  <c r="M83" i="1"/>
  <c r="L80" i="1"/>
  <c r="M80" i="1"/>
  <c r="L84" i="1"/>
  <c r="M84" i="1"/>
  <c r="L63" i="1"/>
  <c r="M63" i="1"/>
  <c r="L85" i="1"/>
  <c r="M85" i="1"/>
  <c r="L86" i="1"/>
  <c r="M86" i="1"/>
  <c r="L87" i="1"/>
  <c r="M87" i="1"/>
  <c r="L88" i="1"/>
  <c r="M88" i="1"/>
  <c r="L62" i="1"/>
  <c r="M62" i="1"/>
  <c r="I82" i="1"/>
  <c r="I83" i="1"/>
  <c r="I80" i="1"/>
  <c r="I84" i="1"/>
  <c r="I63" i="1"/>
  <c r="I85" i="1"/>
  <c r="I86" i="1"/>
  <c r="O86" i="1" s="1"/>
  <c r="P86" i="1" s="1"/>
  <c r="AF86" i="1" s="1"/>
  <c r="I87" i="1"/>
  <c r="I88" i="1"/>
  <c r="I62" i="1"/>
  <c r="I65" i="1"/>
  <c r="I64" i="1"/>
  <c r="I67" i="1"/>
  <c r="I68" i="1"/>
  <c r="I69" i="1"/>
  <c r="I70" i="1"/>
  <c r="I71" i="1"/>
  <c r="I72" i="1"/>
  <c r="I73" i="1"/>
  <c r="I74" i="1"/>
  <c r="I75" i="1"/>
  <c r="I50" i="1"/>
  <c r="I76" i="1"/>
  <c r="L65" i="1"/>
  <c r="M65" i="1"/>
  <c r="L64" i="1"/>
  <c r="M64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50" i="1"/>
  <c r="M50" i="1"/>
  <c r="L76" i="1"/>
  <c r="M76" i="1"/>
  <c r="L66" i="1"/>
  <c r="M66" i="1"/>
  <c r="I66" i="1"/>
  <c r="L54" i="1"/>
  <c r="L55" i="1"/>
  <c r="L53" i="1"/>
  <c r="L56" i="1"/>
  <c r="L52" i="1"/>
  <c r="L57" i="1"/>
  <c r="L58" i="1"/>
  <c r="L59" i="1"/>
  <c r="L51" i="1"/>
  <c r="I51" i="1"/>
  <c r="I54" i="1"/>
  <c r="I55" i="1"/>
  <c r="I53" i="1"/>
  <c r="I56" i="1"/>
  <c r="I52" i="1"/>
  <c r="I57" i="1"/>
  <c r="I58" i="1"/>
  <c r="I59" i="1"/>
  <c r="L40" i="1"/>
  <c r="M40" i="1"/>
  <c r="L42" i="1"/>
  <c r="M42" i="1"/>
  <c r="L43" i="1"/>
  <c r="M43" i="1"/>
  <c r="L41" i="1"/>
  <c r="M41" i="1"/>
  <c r="L44" i="1"/>
  <c r="M44" i="1"/>
  <c r="L45" i="1"/>
  <c r="M45" i="1"/>
  <c r="L46" i="1"/>
  <c r="M46" i="1"/>
  <c r="L47" i="1"/>
  <c r="M47" i="1"/>
  <c r="I40" i="1"/>
  <c r="O40" i="1" s="1"/>
  <c r="P40" i="1" s="1"/>
  <c r="AF40" i="1" s="1"/>
  <c r="I42" i="1"/>
  <c r="I43" i="1"/>
  <c r="I41" i="1"/>
  <c r="I44" i="1"/>
  <c r="O44" i="1" s="1"/>
  <c r="P44" i="1" s="1"/>
  <c r="AF44" i="1" s="1"/>
  <c r="I45" i="1"/>
  <c r="I46" i="1"/>
  <c r="I47" i="1"/>
  <c r="I30" i="1"/>
  <c r="I31" i="1"/>
  <c r="I32" i="1"/>
  <c r="I33" i="1"/>
  <c r="I34" i="1"/>
  <c r="I35" i="1"/>
  <c r="I37" i="1"/>
  <c r="I36" i="1"/>
  <c r="L30" i="1"/>
  <c r="M30" i="1"/>
  <c r="L31" i="1"/>
  <c r="M31" i="1"/>
  <c r="L32" i="1"/>
  <c r="M32" i="1"/>
  <c r="L33" i="1"/>
  <c r="M33" i="1"/>
  <c r="L34" i="1"/>
  <c r="M34" i="1"/>
  <c r="L35" i="1"/>
  <c r="M35" i="1"/>
  <c r="L37" i="1"/>
  <c r="M37" i="1"/>
  <c r="L36" i="1"/>
  <c r="M36" i="1"/>
  <c r="L29" i="1"/>
  <c r="M29" i="1"/>
  <c r="I29" i="1"/>
  <c r="L12" i="1"/>
  <c r="M12" i="1"/>
  <c r="L25" i="1"/>
  <c r="M25" i="1"/>
  <c r="L14" i="1"/>
  <c r="M14" i="1"/>
  <c r="L15" i="1"/>
  <c r="M15" i="1"/>
  <c r="L13" i="1"/>
  <c r="M13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16" i="1"/>
  <c r="M16" i="1"/>
  <c r="I12" i="1"/>
  <c r="I25" i="1"/>
  <c r="I14" i="1"/>
  <c r="I15" i="1"/>
  <c r="I13" i="1"/>
  <c r="I17" i="1"/>
  <c r="I18" i="1"/>
  <c r="I19" i="1"/>
  <c r="I20" i="1"/>
  <c r="I21" i="1"/>
  <c r="I22" i="1"/>
  <c r="I23" i="1"/>
  <c r="I24" i="1"/>
  <c r="I16" i="1"/>
  <c r="I11" i="1"/>
  <c r="L11" i="1"/>
  <c r="M11" i="1"/>
  <c r="V11" i="1"/>
  <c r="AL11" i="1" s="1"/>
  <c r="V12" i="1"/>
  <c r="AL12" i="1" s="1"/>
  <c r="O80" i="1" l="1"/>
  <c r="P80" i="1" s="1"/>
  <c r="AF80" i="1" s="1"/>
  <c r="O63" i="1"/>
  <c r="P63" i="1" s="1"/>
  <c r="AF63" i="1" s="1"/>
  <c r="O59" i="1"/>
  <c r="P59" i="1" s="1"/>
  <c r="AF59" i="1" s="1"/>
  <c r="O56" i="1"/>
  <c r="P56" i="1" s="1"/>
  <c r="AF56" i="1" s="1"/>
  <c r="O43" i="1"/>
  <c r="P43" i="1" s="1"/>
  <c r="AF43" i="1" s="1"/>
  <c r="O13" i="1"/>
  <c r="P13" i="1" s="1"/>
  <c r="AF13" i="1" s="1"/>
  <c r="O58" i="1"/>
  <c r="P58" i="1" s="1"/>
  <c r="AF58" i="1" s="1"/>
  <c r="O53" i="1"/>
  <c r="P53" i="1" s="1"/>
  <c r="AF53" i="1" s="1"/>
  <c r="O46" i="1"/>
  <c r="P46" i="1" s="1"/>
  <c r="AF46" i="1" s="1"/>
  <c r="O50" i="1"/>
  <c r="P50" i="1" s="1"/>
  <c r="AF50" i="1" s="1"/>
  <c r="O72" i="1"/>
  <c r="P72" i="1" s="1"/>
  <c r="AF72" i="1" s="1"/>
  <c r="O62" i="1"/>
  <c r="P62" i="1" s="1"/>
  <c r="AF62" i="1" s="1"/>
  <c r="O85" i="1"/>
  <c r="P85" i="1" s="1"/>
  <c r="AF85" i="1" s="1"/>
  <c r="O83" i="1"/>
  <c r="P83" i="1" s="1"/>
  <c r="AF83" i="1" s="1"/>
  <c r="O57" i="1"/>
  <c r="P57" i="1" s="1"/>
  <c r="AF57" i="1" s="1"/>
  <c r="O55" i="1"/>
  <c r="P55" i="1" s="1"/>
  <c r="AF55" i="1" s="1"/>
  <c r="O82" i="1"/>
  <c r="P82" i="1" s="1"/>
  <c r="AF82" i="1" s="1"/>
  <c r="O87" i="1"/>
  <c r="P87" i="1" s="1"/>
  <c r="AF87" i="1" s="1"/>
  <c r="O84" i="1"/>
  <c r="P84" i="1" s="1"/>
  <c r="AF84" i="1" s="1"/>
  <c r="O16" i="1"/>
  <c r="P16" i="1" s="1"/>
  <c r="AF16" i="1" s="1"/>
  <c r="O21" i="1"/>
  <c r="P21" i="1" s="1"/>
  <c r="AF21" i="1" s="1"/>
  <c r="O17" i="1"/>
  <c r="P17" i="1" s="1"/>
  <c r="AF17" i="1" s="1"/>
  <c r="O25" i="1"/>
  <c r="P25" i="1" s="1"/>
  <c r="AF25" i="1" s="1"/>
  <c r="O41" i="1"/>
  <c r="P41" i="1" s="1"/>
  <c r="AF41" i="1" s="1"/>
  <c r="O23" i="1"/>
  <c r="P23" i="1" s="1"/>
  <c r="AF23" i="1" s="1"/>
  <c r="O19" i="1"/>
  <c r="P19" i="1" s="1"/>
  <c r="AF19" i="1" s="1"/>
  <c r="O45" i="1"/>
  <c r="P45" i="1" s="1"/>
  <c r="AF45" i="1" s="1"/>
  <c r="O42" i="1"/>
  <c r="P42" i="1" s="1"/>
  <c r="AF42" i="1" s="1"/>
  <c r="O32" i="1"/>
  <c r="P32" i="1" s="1"/>
  <c r="AF32" i="1" s="1"/>
  <c r="O20" i="1"/>
  <c r="P20" i="1" s="1"/>
  <c r="AF20" i="1" s="1"/>
  <c r="O33" i="1"/>
  <c r="P33" i="1" s="1"/>
  <c r="AF33" i="1" s="1"/>
  <c r="O47" i="1"/>
  <c r="P47" i="1" s="1"/>
  <c r="AF47" i="1" s="1"/>
  <c r="O74" i="1"/>
  <c r="P74" i="1" s="1"/>
  <c r="AF74" i="1" s="1"/>
  <c r="O70" i="1"/>
  <c r="P70" i="1" s="1"/>
  <c r="AF70" i="1" s="1"/>
  <c r="O76" i="1"/>
  <c r="P76" i="1" s="1"/>
  <c r="AF76" i="1" s="1"/>
  <c r="O73" i="1"/>
  <c r="P73" i="1" s="1"/>
  <c r="AF73" i="1" s="1"/>
  <c r="O69" i="1"/>
  <c r="P69" i="1" s="1"/>
  <c r="AF69" i="1" s="1"/>
  <c r="O65" i="1"/>
  <c r="P65" i="1" s="1"/>
  <c r="AF65" i="1" s="1"/>
  <c r="O37" i="1"/>
  <c r="P37" i="1" s="1"/>
  <c r="AF37" i="1" s="1"/>
  <c r="O54" i="1"/>
  <c r="P54" i="1" s="1"/>
  <c r="AF54" i="1" s="1"/>
  <c r="O68" i="1"/>
  <c r="P68" i="1" s="1"/>
  <c r="AF68" i="1" s="1"/>
  <c r="O88" i="1"/>
  <c r="P88" i="1" s="1"/>
  <c r="AF88" i="1" s="1"/>
  <c r="O35" i="1"/>
  <c r="P35" i="1" s="1"/>
  <c r="AF35" i="1" s="1"/>
  <c r="O31" i="1"/>
  <c r="P31" i="1" s="1"/>
  <c r="AF31" i="1" s="1"/>
  <c r="O52" i="1"/>
  <c r="P52" i="1" s="1"/>
  <c r="AF52" i="1" s="1"/>
  <c r="O75" i="1"/>
  <c r="P75" i="1" s="1"/>
  <c r="AF75" i="1" s="1"/>
  <c r="O71" i="1"/>
  <c r="P71" i="1" s="1"/>
  <c r="AF71" i="1" s="1"/>
  <c r="O67" i="1"/>
  <c r="P67" i="1" s="1"/>
  <c r="AF67" i="1" s="1"/>
  <c r="O36" i="1"/>
  <c r="P36" i="1" s="1"/>
  <c r="AF36" i="1" s="1"/>
  <c r="O34" i="1"/>
  <c r="P34" i="1" s="1"/>
  <c r="AF34" i="1" s="1"/>
  <c r="O30" i="1"/>
  <c r="P30" i="1" s="1"/>
  <c r="AF30" i="1" s="1"/>
  <c r="O64" i="1"/>
  <c r="P64" i="1" s="1"/>
  <c r="AF64" i="1" s="1"/>
  <c r="O24" i="1"/>
  <c r="P24" i="1" s="1"/>
  <c r="AF24" i="1" s="1"/>
  <c r="O22" i="1"/>
  <c r="P22" i="1" s="1"/>
  <c r="AF22" i="1" s="1"/>
  <c r="O18" i="1"/>
  <c r="P18" i="1" s="1"/>
  <c r="AF18" i="1" s="1"/>
  <c r="O15" i="1"/>
  <c r="P15" i="1" s="1"/>
  <c r="AF15" i="1" s="1"/>
  <c r="O14" i="1"/>
  <c r="P14" i="1" s="1"/>
  <c r="AF14" i="1" s="1"/>
  <c r="O12" i="1"/>
  <c r="P12" i="1" s="1"/>
  <c r="O11" i="1"/>
  <c r="P11" i="1" s="1"/>
  <c r="B108" i="1" l="1"/>
  <c r="V35" i="1" l="1"/>
  <c r="AL35" i="1" s="1"/>
  <c r="V34" i="1"/>
  <c r="AL34" i="1" s="1"/>
  <c r="O29" i="1" l="1"/>
  <c r="P29" i="1" s="1"/>
  <c r="AF29" i="1" s="1"/>
  <c r="O66" i="1"/>
  <c r="P66" i="1" s="1"/>
  <c r="AF66" i="1" s="1"/>
  <c r="V13" i="1"/>
  <c r="AL13" i="1" s="1"/>
  <c r="V29" i="1"/>
  <c r="AL29" i="1" s="1"/>
  <c r="O51" i="1" l="1"/>
  <c r="P51" i="1" s="1"/>
  <c r="AF51" i="1" s="1"/>
  <c r="V25" i="1"/>
  <c r="AL25" i="1" s="1"/>
  <c r="V15" i="1"/>
  <c r="AL15" i="1" s="1"/>
  <c r="V32" i="1"/>
  <c r="AL32" i="1" s="1"/>
  <c r="V37" i="1"/>
  <c r="AL37" i="1" s="1"/>
  <c r="V43" i="1"/>
  <c r="AL43" i="1" s="1"/>
  <c r="V31" i="1"/>
  <c r="AL31" i="1" s="1"/>
  <c r="V30" i="1"/>
  <c r="AL30" i="1" s="1"/>
  <c r="V40" i="1"/>
  <c r="AL40" i="1" s="1"/>
  <c r="M79" i="1"/>
  <c r="L79" i="1"/>
  <c r="I79" i="1"/>
  <c r="O79" i="1" l="1"/>
  <c r="P79" i="1" s="1"/>
  <c r="AF79" i="1" s="1"/>
  <c r="I60" i="1" l="1"/>
  <c r="V14" i="1" l="1"/>
  <c r="AL14" i="1" s="1"/>
  <c r="I219" i="1"/>
  <c r="J219" i="1"/>
</calcChain>
</file>

<file path=xl/sharedStrings.xml><?xml version="1.0" encoding="utf-8"?>
<sst xmlns="http://schemas.openxmlformats.org/spreadsheetml/2006/main" count="798" uniqueCount="177">
  <si>
    <t>CAR</t>
  </si>
  <si>
    <t>FASTEST LAP</t>
  </si>
  <si>
    <t>QUALI</t>
  </si>
  <si>
    <t>RACE 1</t>
  </si>
  <si>
    <t>RACE 2</t>
  </si>
  <si>
    <t>CLASS</t>
  </si>
  <si>
    <t>DAY'S</t>
  </si>
  <si>
    <t xml:space="preserve">RUNNING </t>
  </si>
  <si>
    <t>1ST</t>
  </si>
  <si>
    <t>2ND</t>
  </si>
  <si>
    <t>NEW</t>
  </si>
  <si>
    <t>BUST</t>
  </si>
  <si>
    <t>BONUS</t>
  </si>
  <si>
    <t>POS</t>
  </si>
  <si>
    <t>POINT</t>
  </si>
  <si>
    <t>1ST-POS.</t>
  </si>
  <si>
    <t>2ND-POS</t>
  </si>
  <si>
    <t>TOTAL</t>
  </si>
  <si>
    <t>RACE</t>
  </si>
  <si>
    <t>A</t>
  </si>
  <si>
    <t>B</t>
  </si>
  <si>
    <t>C</t>
  </si>
  <si>
    <t>JESSIE HUGGETT</t>
  </si>
  <si>
    <t>VW JETTA 2</t>
  </si>
  <si>
    <t>CLINT RENNARD</t>
  </si>
  <si>
    <t>VW GOLF 2</t>
  </si>
  <si>
    <t>D</t>
  </si>
  <si>
    <t>CLASS B: 1.24.00 TO 1.25.999</t>
  </si>
  <si>
    <t>VW GOLF 1</t>
  </si>
  <si>
    <t>F</t>
  </si>
  <si>
    <t>CLASS C: 1.26.00 TO 1.27.999</t>
  </si>
  <si>
    <t>E</t>
  </si>
  <si>
    <t>CLASS D: 1.28.00 TO 1.29.999</t>
  </si>
  <si>
    <t>PAUL MUNNIK</t>
  </si>
  <si>
    <t xml:space="preserve">VW GOLF  </t>
  </si>
  <si>
    <t>CLASS X: NEW CAR / DRIVER COMB.</t>
  </si>
  <si>
    <t>qualifying</t>
  </si>
  <si>
    <t>race 1</t>
  </si>
  <si>
    <t>GARY SMITH</t>
  </si>
  <si>
    <t>BMW E36</t>
  </si>
  <si>
    <t>X</t>
  </si>
  <si>
    <t>BMW E46</t>
  </si>
  <si>
    <t>GARY MANWARING</t>
  </si>
  <si>
    <t>COMPETITOR NAME &amp; SURNAME</t>
  </si>
  <si>
    <t>MSA LICENCE NUMBER</t>
  </si>
  <si>
    <t>RACE NO</t>
  </si>
  <si>
    <t>FOR DAY</t>
  </si>
  <si>
    <t>1 IN F</t>
  </si>
  <si>
    <t>CLASS A: 1.22.00 TO 1.23.999</t>
  </si>
  <si>
    <t>ZACK GROENEWALD</t>
  </si>
  <si>
    <t>WRONG</t>
  </si>
  <si>
    <t>BMW E36 M3</t>
  </si>
  <si>
    <t>CLASS E: 1.30.00 TO 1.31.999</t>
  </si>
  <si>
    <t>CLASS F: 1.32.00 AND SLOWER</t>
  </si>
  <si>
    <t>1 IN A</t>
  </si>
  <si>
    <t>CHARL OPPERMAN</t>
  </si>
  <si>
    <t>BMW 5 SERIES</t>
  </si>
  <si>
    <t>BASIE BURGER</t>
  </si>
  <si>
    <t>MICHAEL FLYNN</t>
  </si>
  <si>
    <t>STEVEN HEYDENRYCH</t>
  </si>
  <si>
    <t>LEY FIELDING</t>
  </si>
  <si>
    <t>MOVE A</t>
  </si>
  <si>
    <t>MICHAEL LE SUEUR</t>
  </si>
  <si>
    <t>VW GOLF 1 TURBO</t>
  </si>
  <si>
    <t>NISSAN SKYLINE</t>
  </si>
  <si>
    <t>FORD FALCON</t>
  </si>
  <si>
    <t>BMW E 36</t>
  </si>
  <si>
    <t>JP SHARE</t>
  </si>
  <si>
    <t>EUGENE GASPERL</t>
  </si>
  <si>
    <t>YUSUF HENDRICKS</t>
  </si>
  <si>
    <t>MOVE F</t>
  </si>
  <si>
    <t>EVERT DU TOIT</t>
  </si>
  <si>
    <t>MARCO RETTER</t>
  </si>
  <si>
    <t>ADAM OMAR</t>
  </si>
  <si>
    <t>OLIVER HINTENHUYS</t>
  </si>
  <si>
    <t>JOHN DA SILVA</t>
  </si>
  <si>
    <t>MIA BENCH</t>
  </si>
  <si>
    <t>VW JETTA 3</t>
  </si>
  <si>
    <t>GAVIN CERFF</t>
  </si>
  <si>
    <t>ZAHIR PHILLIPS</t>
  </si>
  <si>
    <t>STEVEN GOUWS</t>
  </si>
  <si>
    <t>E46 M3</t>
  </si>
  <si>
    <t>DEXTER BRUCE</t>
  </si>
  <si>
    <t>BUST E</t>
  </si>
  <si>
    <t>JEMMA OLEN</t>
  </si>
  <si>
    <t>WILLEM SWART</t>
  </si>
  <si>
    <t>ANDRE V D MERWE</t>
  </si>
  <si>
    <t>VOLVO S 40</t>
  </si>
  <si>
    <t>KYLE VISSER</t>
  </si>
  <si>
    <t>VW SUPA POLO</t>
  </si>
  <si>
    <t>JACO LAMBERT</t>
  </si>
  <si>
    <t>VW POLO 6</t>
  </si>
  <si>
    <t>BABY JACOBS</t>
  </si>
  <si>
    <t>DAVID VERMAAK</t>
  </si>
  <si>
    <t>RUAN GOUWS</t>
  </si>
  <si>
    <t>CHRIS FERSCH</t>
  </si>
  <si>
    <t>4 BLACK MARKS</t>
  </si>
  <si>
    <t>1 IN D</t>
  </si>
  <si>
    <t>1 IN B</t>
  </si>
  <si>
    <t>BUST D</t>
  </si>
  <si>
    <t>1 IN E</t>
  </si>
  <si>
    <t>VW JETTA 2 TURBO</t>
  </si>
  <si>
    <t>1 IN A 1 black mark</t>
  </si>
  <si>
    <t>VW GOLF 2 TURBO</t>
  </si>
  <si>
    <t>SHANE SMITH</t>
  </si>
  <si>
    <t>BMW E36 TURBO</t>
  </si>
  <si>
    <t>VW GOLG 1</t>
  </si>
  <si>
    <t>VW GOLF 5</t>
  </si>
  <si>
    <t>RAEEZ PHILLIPS</t>
  </si>
  <si>
    <t xml:space="preserve">VW POLO </t>
  </si>
  <si>
    <t>NATHAN VICTOR</t>
  </si>
  <si>
    <t xml:space="preserve">1 IN A  </t>
  </si>
  <si>
    <t>RAAZIEGH HARRIS</t>
  </si>
  <si>
    <t>SHANE DU TOIT</t>
  </si>
  <si>
    <t>KOSIE SWANEPOEL</t>
  </si>
  <si>
    <t>OE 99977</t>
  </si>
  <si>
    <t>LEXUS 200 LS</t>
  </si>
  <si>
    <t>JUAN FARRELL</t>
  </si>
  <si>
    <t>ANTON JACOBS</t>
  </si>
  <si>
    <t>NISSAN SENTRA</t>
  </si>
  <si>
    <t>1 IN C</t>
  </si>
  <si>
    <t>CHRYSLER 300 C</t>
  </si>
  <si>
    <t>AZHAR DAVIDS</t>
  </si>
  <si>
    <t>ALBERT HINTENHAUS</t>
  </si>
  <si>
    <t>MANSOOR PARKER</t>
  </si>
  <si>
    <t>BMW E46 M3</t>
  </si>
  <si>
    <t>FAIZAL JACOBS</t>
  </si>
  <si>
    <t>KAI VAN ZYL</t>
  </si>
  <si>
    <t>SETH GRIFFIN WINTLE</t>
  </si>
  <si>
    <t>FORD ESCORT MK 4</t>
  </si>
  <si>
    <t>NUR ABASS</t>
  </si>
  <si>
    <t>GARY FOURIE</t>
  </si>
  <si>
    <t>RENZO TORRENTE</t>
  </si>
  <si>
    <t>BMW M2</t>
  </si>
  <si>
    <t>RORY MOORE</t>
  </si>
  <si>
    <t>BMW 330</t>
  </si>
  <si>
    <t>ALEX JOHNSON</t>
  </si>
  <si>
    <t>AUDI A4 PRO CAR</t>
  </si>
  <si>
    <t>MIA BENSCH</t>
  </si>
  <si>
    <t>HONDA CIVIC</t>
  </si>
  <si>
    <t>CEDRIC BURGER</t>
  </si>
  <si>
    <t>3 BAN SERVED</t>
  </si>
  <si>
    <t>ANDRE VOORN</t>
  </si>
  <si>
    <t>O/E9991</t>
  </si>
  <si>
    <t>ARNO MICHELS</t>
  </si>
  <si>
    <t>SALEEM MURUDKER</t>
  </si>
  <si>
    <t>O/E999100318</t>
  </si>
  <si>
    <t>OPEL ASTRA</t>
  </si>
  <si>
    <t xml:space="preserve">BMW E46 </t>
  </si>
  <si>
    <t>BMW E36 NA</t>
  </si>
  <si>
    <t>WEYLIN VOLSCHENK</t>
  </si>
  <si>
    <t>BMW E36 CUP</t>
  </si>
  <si>
    <t>KOBUS DE KOCK</t>
  </si>
  <si>
    <t>STEVO GRIFFIN-WINTTEL</t>
  </si>
  <si>
    <t>HERMANUS HUISAMEN</t>
  </si>
  <si>
    <t>JACQUES DU TOIT</t>
  </si>
  <si>
    <t>ANDRE JOHNSON</t>
  </si>
  <si>
    <t>AUDI 500 QUATTRO</t>
  </si>
  <si>
    <t>BERNARD LEHMANN</t>
  </si>
  <si>
    <t>OPEL CORSA</t>
  </si>
  <si>
    <t>3 BLACK MARKS</t>
  </si>
  <si>
    <t>DWAYNE BERNARD</t>
  </si>
  <si>
    <t>EUGEN GASPERL</t>
  </si>
  <si>
    <t>BMW E36 CODY</t>
  </si>
  <si>
    <t>GEORGE THOMPSON</t>
  </si>
  <si>
    <t>O/E999101</t>
  </si>
  <si>
    <t>CARLOS GONCALVES</t>
  </si>
  <si>
    <t>OPEL MONZA</t>
  </si>
  <si>
    <t>01.02.25</t>
  </si>
  <si>
    <t>2025 WESTERN CAPE REGIONAL CHAMPIONSHIP - CLASSES</t>
  </si>
  <si>
    <t>2025 WESTERN CAPE REGIONAL CHAMPIONSHIP - ABC</t>
  </si>
  <si>
    <t>DILLON JOUBERT</t>
  </si>
  <si>
    <t>BMW</t>
  </si>
  <si>
    <t>BRIAN DARK</t>
  </si>
  <si>
    <t>VW GOLF 1 PAUL</t>
  </si>
  <si>
    <t>JUAN BRINK</t>
  </si>
  <si>
    <t>22.02.25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</si>
</sst>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8.5"/>
      <name val="MS Sans Serif"/>
      <family val="2"/>
    </font>
    <font>
      <b/>
      <sz val="8.5"/>
      <name val="MS Sans Serif"/>
      <family val="2"/>
    </font>
    <font>
      <b/>
      <sz val="20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0" fillId="0" borderId="1" xfId="0" applyFont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5" borderId="0" xfId="0" applyFill="1"/>
    <xf numFmtId="0" fontId="0" fillId="0" borderId="1" xfId="0" applyBorder="1"/>
    <xf numFmtId="164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4" borderId="1" xfId="0" quotePrefix="1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6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/>
    <xf numFmtId="0" fontId="12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0" fillId="5" borderId="3" xfId="0" applyFill="1" applyBorder="1"/>
    <xf numFmtId="0" fontId="8" fillId="5" borderId="3" xfId="0" applyFont="1" applyFill="1" applyBorder="1"/>
    <xf numFmtId="0" fontId="8" fillId="5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right"/>
    </xf>
    <xf numFmtId="0" fontId="5" fillId="4" borderId="1" xfId="0" quotePrefix="1" applyFont="1" applyFill="1" applyBorder="1" applyAlignment="1">
      <alignment horizontal="left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64" fontId="3" fillId="4" borderId="1" xfId="0" applyNumberFormat="1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 wrapText="1"/>
    </xf>
    <xf numFmtId="1" fontId="6" fillId="4" borderId="10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1761784</xdr:colOff>
      <xdr:row>0</xdr:row>
      <xdr:rowOff>54250</xdr:rowOff>
    </xdr:from>
    <xdr:to>
      <xdr:col>4</xdr:col>
      <xdr:colOff>816610</xdr:colOff>
      <xdr:row>6</xdr:row>
      <xdr:rowOff>17010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04684" y="54250"/>
          <a:ext cx="2378416" cy="11095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1761784</xdr:colOff>
      <xdr:row>0</xdr:row>
      <xdr:rowOff>54250</xdr:rowOff>
    </xdr:from>
    <xdr:to>
      <xdr:col>5</xdr:col>
      <xdr:colOff>0</xdr:colOff>
      <xdr:row>3</xdr:row>
      <xdr:rowOff>247515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E4EE50-16BC-4B13-8EBD-33641A73F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6089" y="58060"/>
          <a:ext cx="2196171" cy="111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1761784</xdr:colOff>
      <xdr:row>0</xdr:row>
      <xdr:rowOff>54250</xdr:rowOff>
    </xdr:from>
    <xdr:to>
      <xdr:col>5</xdr:col>
      <xdr:colOff>0</xdr:colOff>
      <xdr:row>5</xdr:row>
      <xdr:rowOff>340860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F0B00C-A26F-43DF-B7DE-0B3F29E52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6089" y="58060"/>
          <a:ext cx="2196171" cy="111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20"/>
  <sheetViews>
    <sheetView tabSelected="1" showRuler="0" zoomScaleNormal="100" workbookViewId="0">
      <selection activeCell="AB105" sqref="AB105"/>
    </sheetView>
  </sheetViews>
  <sheetFormatPr baseColWidth="10" defaultColWidth="9.1640625" defaultRowHeight="15"/>
  <cols>
    <col min="1" max="1" width="4.5" style="27" customWidth="1"/>
    <col min="2" max="2" width="23.5" style="36" customWidth="1"/>
    <col min="3" max="3" width="11.83203125" style="36" customWidth="1"/>
    <col min="4" max="4" width="8.33203125" style="36" customWidth="1"/>
    <col min="5" max="5" width="23.1640625" style="36" customWidth="1"/>
    <col min="6" max="19" width="9.1640625" style="27" hidden="1" customWidth="1"/>
    <col min="20" max="20" width="13.5" style="27" hidden="1" customWidth="1"/>
    <col min="21" max="21" width="9.1640625" style="27" hidden="1" customWidth="1"/>
    <col min="22" max="22" width="9.1640625" style="27" customWidth="1"/>
    <col min="23" max="35" width="9.1640625" style="27"/>
    <col min="36" max="36" width="13.5" style="27" customWidth="1"/>
    <col min="37" max="16384" width="9.1640625" style="27"/>
  </cols>
  <sheetData>
    <row r="1" spans="1:38" ht="15" customHeight="1">
      <c r="A1" s="26"/>
      <c r="B1" s="26"/>
      <c r="C1" s="45"/>
      <c r="D1" s="46"/>
      <c r="E1" s="64"/>
      <c r="F1" s="26"/>
      <c r="G1" s="52"/>
      <c r="H1" s="72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52"/>
      <c r="X1" s="72" t="s">
        <v>169</v>
      </c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4"/>
    </row>
    <row r="2" spans="1:38" ht="15" customHeight="1">
      <c r="A2" s="26"/>
      <c r="B2" s="26"/>
      <c r="C2" s="45"/>
      <c r="D2" s="46"/>
      <c r="E2" s="64"/>
      <c r="F2" s="26"/>
      <c r="G2" s="52"/>
      <c r="H2" s="72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4"/>
      <c r="W2" s="52"/>
      <c r="X2" s="72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4"/>
    </row>
    <row r="3" spans="1:38" ht="15" customHeight="1">
      <c r="A3" s="26"/>
      <c r="B3" s="26"/>
      <c r="C3" s="45"/>
      <c r="D3" s="46"/>
      <c r="E3" s="64"/>
      <c r="F3" s="26"/>
      <c r="G3" s="52"/>
      <c r="H3" s="72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  <c r="W3" s="52"/>
      <c r="X3" s="72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4"/>
    </row>
    <row r="4" spans="1:38" ht="15" customHeight="1">
      <c r="A4" s="26"/>
      <c r="B4" s="26"/>
      <c r="C4" s="45"/>
      <c r="D4" s="46"/>
      <c r="E4" s="64"/>
      <c r="F4" s="26"/>
      <c r="G4" s="5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4"/>
      <c r="W4" s="52"/>
      <c r="X4" s="72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4"/>
    </row>
    <row r="5" spans="1:38" ht="15" customHeight="1">
      <c r="A5" s="26"/>
      <c r="B5" s="26"/>
      <c r="C5" s="45"/>
      <c r="D5" s="46"/>
      <c r="E5" s="64"/>
      <c r="F5" s="26"/>
      <c r="G5" s="52"/>
      <c r="H5" s="72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4"/>
      <c r="W5" s="52"/>
      <c r="X5" s="72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4"/>
    </row>
    <row r="6" spans="1:38" ht="15.75" customHeight="1">
      <c r="A6" s="47"/>
      <c r="B6" s="47"/>
      <c r="C6" s="48"/>
      <c r="D6" s="49"/>
      <c r="E6" s="65"/>
      <c r="F6" s="26"/>
      <c r="G6" s="53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7"/>
      <c r="W6" s="53"/>
      <c r="X6" s="75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7"/>
    </row>
    <row r="7" spans="1:38" s="29" customFormat="1" ht="36" customHeight="1">
      <c r="A7" s="58" t="s">
        <v>13</v>
      </c>
      <c r="B7" s="60" t="s">
        <v>43</v>
      </c>
      <c r="C7" s="62" t="s">
        <v>44</v>
      </c>
      <c r="D7" s="20" t="s">
        <v>45</v>
      </c>
      <c r="E7" s="20" t="s">
        <v>0</v>
      </c>
      <c r="F7" s="20" t="s">
        <v>1</v>
      </c>
      <c r="G7" s="71" t="s">
        <v>2</v>
      </c>
      <c r="H7" s="55" t="s">
        <v>2</v>
      </c>
      <c r="I7" s="55" t="s">
        <v>2</v>
      </c>
      <c r="J7" s="55" t="s">
        <v>3</v>
      </c>
      <c r="K7" s="55" t="s">
        <v>4</v>
      </c>
      <c r="L7" s="69" t="s">
        <v>168</v>
      </c>
      <c r="M7" s="70"/>
      <c r="N7" s="54" t="s">
        <v>5</v>
      </c>
      <c r="O7" s="54" t="s">
        <v>6</v>
      </c>
      <c r="P7" s="55" t="s">
        <v>7</v>
      </c>
      <c r="Q7" s="28" t="s">
        <v>8</v>
      </c>
      <c r="R7" s="28" t="s">
        <v>9</v>
      </c>
      <c r="S7" s="54" t="s">
        <v>10</v>
      </c>
      <c r="T7" s="68" t="s">
        <v>11</v>
      </c>
      <c r="U7" s="66" t="s">
        <v>12</v>
      </c>
      <c r="V7" s="54" t="s">
        <v>1</v>
      </c>
      <c r="W7" s="71" t="s">
        <v>2</v>
      </c>
      <c r="X7" s="55" t="s">
        <v>2</v>
      </c>
      <c r="Y7" s="55" t="s">
        <v>2</v>
      </c>
      <c r="Z7" s="55" t="s">
        <v>3</v>
      </c>
      <c r="AA7" s="55" t="s">
        <v>4</v>
      </c>
      <c r="AB7" s="69" t="s">
        <v>176</v>
      </c>
      <c r="AC7" s="70"/>
      <c r="AD7" s="54" t="s">
        <v>5</v>
      </c>
      <c r="AE7" s="54" t="s">
        <v>6</v>
      </c>
      <c r="AF7" s="55" t="s">
        <v>7</v>
      </c>
      <c r="AG7" s="28" t="s">
        <v>8</v>
      </c>
      <c r="AH7" s="28" t="s">
        <v>9</v>
      </c>
      <c r="AI7" s="54" t="s">
        <v>10</v>
      </c>
      <c r="AJ7" s="68" t="s">
        <v>11</v>
      </c>
      <c r="AK7" s="66" t="s">
        <v>12</v>
      </c>
      <c r="AL7" s="54" t="s">
        <v>1</v>
      </c>
    </row>
    <row r="8" spans="1:38">
      <c r="A8" s="59"/>
      <c r="B8" s="61"/>
      <c r="C8" s="63"/>
      <c r="D8" s="30"/>
      <c r="E8" s="31"/>
      <c r="F8" s="56"/>
      <c r="G8" s="60"/>
      <c r="H8" s="33" t="s">
        <v>13</v>
      </c>
      <c r="I8" s="33" t="s">
        <v>14</v>
      </c>
      <c r="J8" s="33" t="s">
        <v>13</v>
      </c>
      <c r="K8" s="33" t="s">
        <v>13</v>
      </c>
      <c r="L8" s="34" t="s">
        <v>15</v>
      </c>
      <c r="M8" s="34" t="s">
        <v>16</v>
      </c>
      <c r="N8" s="32" t="s">
        <v>46</v>
      </c>
      <c r="O8" s="32" t="s">
        <v>17</v>
      </c>
      <c r="P8" s="33" t="s">
        <v>17</v>
      </c>
      <c r="Q8" s="35" t="s">
        <v>18</v>
      </c>
      <c r="R8" s="35" t="s">
        <v>18</v>
      </c>
      <c r="S8" s="32" t="s">
        <v>5</v>
      </c>
      <c r="T8" s="68"/>
      <c r="U8" s="67"/>
      <c r="V8" s="32"/>
      <c r="W8" s="60"/>
      <c r="X8" s="33" t="s">
        <v>13</v>
      </c>
      <c r="Y8" s="33" t="s">
        <v>14</v>
      </c>
      <c r="Z8" s="33" t="s">
        <v>13</v>
      </c>
      <c r="AA8" s="33" t="s">
        <v>13</v>
      </c>
      <c r="AB8" s="34" t="s">
        <v>15</v>
      </c>
      <c r="AC8" s="34" t="s">
        <v>16</v>
      </c>
      <c r="AD8" s="32" t="s">
        <v>46</v>
      </c>
      <c r="AE8" s="32" t="s">
        <v>17</v>
      </c>
      <c r="AF8" s="33" t="s">
        <v>17</v>
      </c>
      <c r="AG8" s="35" t="s">
        <v>18</v>
      </c>
      <c r="AH8" s="35" t="s">
        <v>18</v>
      </c>
      <c r="AI8" s="32" t="s">
        <v>5</v>
      </c>
      <c r="AJ8" s="68"/>
      <c r="AK8" s="67"/>
      <c r="AL8" s="32"/>
    </row>
    <row r="9" spans="1:38" s="15" customFormat="1" ht="14">
      <c r="B9" s="16"/>
      <c r="C9" s="17"/>
      <c r="D9" s="14"/>
      <c r="E9" s="1"/>
      <c r="F9" s="21"/>
      <c r="G9" s="2"/>
      <c r="H9" s="7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18"/>
      <c r="W9" s="2"/>
      <c r="X9" s="7"/>
      <c r="Y9" s="2"/>
      <c r="Z9" s="2"/>
      <c r="AA9" s="2"/>
      <c r="AB9" s="2"/>
      <c r="AC9" s="2"/>
      <c r="AD9" s="2"/>
      <c r="AE9" s="2"/>
      <c r="AF9" s="18"/>
      <c r="AG9" s="2"/>
      <c r="AH9" s="2"/>
      <c r="AI9" s="2"/>
      <c r="AJ9" s="2"/>
      <c r="AK9" s="2"/>
      <c r="AL9" s="18"/>
    </row>
    <row r="10" spans="1:38" s="15" customFormat="1" ht="14">
      <c r="A10" s="21"/>
      <c r="B10" s="23" t="s">
        <v>48</v>
      </c>
      <c r="C10" s="24"/>
      <c r="D10" s="25"/>
      <c r="E10" s="25"/>
      <c r="F10" s="21"/>
      <c r="G10" s="18"/>
      <c r="H10" s="11"/>
      <c r="I10" s="18"/>
      <c r="J10" s="18"/>
      <c r="K10" s="18"/>
      <c r="L10" s="11"/>
      <c r="M10" s="18"/>
      <c r="N10" s="18"/>
      <c r="O10" s="11"/>
      <c r="P10" s="11"/>
      <c r="Q10" s="18"/>
      <c r="R10" s="18"/>
      <c r="S10" s="18"/>
      <c r="T10" s="18"/>
      <c r="U10" s="12"/>
      <c r="V10" s="19"/>
      <c r="W10" s="18"/>
      <c r="X10" s="11"/>
      <c r="Y10" s="18"/>
      <c r="Z10" s="18"/>
      <c r="AA10" s="18"/>
      <c r="AB10" s="11"/>
      <c r="AC10" s="18"/>
      <c r="AD10" s="18"/>
      <c r="AE10" s="11"/>
      <c r="AF10" s="11"/>
      <c r="AG10" s="18"/>
      <c r="AH10" s="18"/>
      <c r="AI10" s="18"/>
      <c r="AJ10" s="18"/>
      <c r="AK10" s="12"/>
      <c r="AL10" s="19"/>
    </row>
    <row r="11" spans="1:38" s="15" customFormat="1" ht="14">
      <c r="A11" s="13">
        <v>1</v>
      </c>
      <c r="B11" s="1" t="s">
        <v>59</v>
      </c>
      <c r="C11" s="2">
        <v>3572</v>
      </c>
      <c r="D11" s="1">
        <v>10</v>
      </c>
      <c r="E11" s="1" t="s">
        <v>64</v>
      </c>
      <c r="F11" s="57">
        <v>21.189</v>
      </c>
      <c r="G11" s="2"/>
      <c r="H11" s="3"/>
      <c r="I11" s="4">
        <f t="shared" ref="I11:I25" si="0">IF(AND(J$212&gt;4,H11=1),6)+IF(AND(J$212&gt;4,H11=2),4)+IF(AND(J$212&gt;4,H11=3),3)+IF(AND(J$212&gt;4,H11=4),2)+IF(AND(J$212&gt;4,H11=5),1)+IF(AND(J$212&gt;4,H11&gt;5),1)+IF(AND(J$212=4,H11=1),4)+IF(AND(J$212=4,H11=2),3)+IF(AND(J$212=4,H11=3),2)+IF(AND(J$212=4,H11=4),1)+IF(AND(J$212=3,H11=1),3)+IF(AND(J$212=3,H11=2),2)+IF(AND(J$212=3,H11=3),1)+IF(AND(J$212=2,H11=1),2)+IF(AND(J$212=2,H11=2),1)+IF(AND(J$212=1,H11=1),1)</f>
        <v>0</v>
      </c>
      <c r="J11" s="5"/>
      <c r="K11" s="5"/>
      <c r="L11" s="4">
        <f t="shared" ref="L11:L25" si="1">IF(AND(J$212&gt;4,J11=1),12)+IF(AND(J$212&gt;4,J11=2),8)+IF(AND(J$212&gt;4,J11=3),6)+IF(AND(J$212&gt;4,J11=4),5)+IF(AND(J$212&gt;4,J11=5),4)+IF(AND(J$212&gt;4,J11=6),3)+IF(AND(J$212&gt;4,J11=7),2)+IF(AND(J$212&gt;4,J11&gt;7),1)+IF(AND(J$212=4,J11=1),8)+IF(AND(J$212=4,J11=2),6)+IF(AND(J$212=4,J11=3),4)+IF(AND(J$212=4,J11=4),2)+IF(AND(J$212=3,J11=1),6)+IF(AND(J$212=3,J11=2),4)+IF(AND(J$212=3,J11=3),2)+IF(AND(J$212=2,J11=1),4)+IF(AND(J$212=2,J11=2),2)+IF(AND(J$212=1,J11=1),2)</f>
        <v>0</v>
      </c>
      <c r="M11" s="4">
        <f t="shared" ref="M11:M25" si="2">IF(AND(J$212&gt;4,K11=1),12)+IF(AND(J$212&gt;4,K11=2),8)+IF(AND(J$212&gt;4,K11=3),6)+IF(AND(J$212&gt;4,K11=4),5)+IF(AND(J$212&gt;4,K11=5),4)+IF(AND(J$212&gt;4,K11=6),3)+IF(AND(J$212&gt;4,K11=7),2)+IF(AND(J$212&gt;4,K11&gt;7),1)+IF(AND(J$212=4,K11=1),8)+IF(AND(J$212=4,K11=2),6)+IF(AND(J$212=4,K11=3),4)+IF(AND(J$212=4,K11=4),2)+IF(AND(J$212=3,K11=1),6)+IF(AND(J$212=3,K11=2),4)+IF(AND(J$212=3,K11=3),2)+IF(AND(J$212=2,K11=1),4)+IF(AND(J$212=2,K11=2),2)+IF(AND(J$212=1,K11=1),2)</f>
        <v>0</v>
      </c>
      <c r="N11" s="2" t="s">
        <v>19</v>
      </c>
      <c r="O11" s="4">
        <f>+I11+L11+M11+U11</f>
        <v>0</v>
      </c>
      <c r="P11" s="11">
        <f>O11</f>
        <v>0</v>
      </c>
      <c r="Q11" s="2">
        <v>21.189</v>
      </c>
      <c r="R11" s="2">
        <v>21917</v>
      </c>
      <c r="S11" s="2" t="s">
        <v>19</v>
      </c>
      <c r="T11" s="2" t="s">
        <v>96</v>
      </c>
      <c r="U11" s="6"/>
      <c r="V11" s="19">
        <f t="shared" ref="V11:V12" si="3">MIN(F11,G11,Q11,R11)</f>
        <v>21.189</v>
      </c>
      <c r="W11" s="2"/>
      <c r="X11" s="3"/>
      <c r="Y11" s="4">
        <f t="shared" ref="Y11:Y26" si="4">IF(AND(Z$212&gt;4,X11=1),6)+IF(AND(Z$212&gt;4,X11=2),4)+IF(AND(Z$212&gt;4,X11=3),3)+IF(AND(Z$212&gt;4,X11=4),2)+IF(AND(Z$212&gt;4,X11=5),1)+IF(AND(Z$212&gt;4,X11&gt;5),1)+IF(AND(Z$212=4,X11=1),4)+IF(AND(Z$212=4,X11=2),3)+IF(AND(Z$212=4,X11=3),2)+IF(AND(Z$212=4,X11=4),1)+IF(AND(Z$212=3,X11=1),3)+IF(AND(Z$212=3,X11=2),2)+IF(AND(Z$212=3,X11=3),1)+IF(AND(Z$212=2,X11=1),2)+IF(AND(Z$212=2,X11=2),1)+IF(AND(Z$212=1,X11=1),1)</f>
        <v>0</v>
      </c>
      <c r="Z11" s="5"/>
      <c r="AA11" s="5"/>
      <c r="AB11" s="4">
        <f t="shared" ref="AB11" si="5">IF(AND(Z$212&gt;4,Z11=1),12)+IF(AND(Z$212&gt;4,Z11=2),8)+IF(AND(Z$212&gt;4,Z11=3),6)+IF(AND(Z$212&gt;4,Z11=4),5)+IF(AND(Z$212&gt;4,Z11=5),4)+IF(AND(Z$212&gt;4,Z11=6),3)+IF(AND(Z$212&gt;4,Z11=7),2)+IF(AND(Z$212&gt;4,Z11&gt;7),1)+IF(AND(Z$212=4,Z11=1),8)+IF(AND(Z$212=4,Z11=2),6)+IF(AND(Z$212=4,Z11=3),4)+IF(AND(Z$212=4,Z11=4),2)+IF(AND(Z$212=3,Z11=1),6)+IF(AND(Z$212=3,Z11=2),4)+IF(AND(Z$212=3,Z11=3),2)+IF(AND(Z$212=2,Z11=1),4)+IF(AND(Z$212=2,Z11=2),2)+IF(AND(Z$212=1,Z11=1),2)</f>
        <v>0</v>
      </c>
      <c r="AC11" s="4">
        <f t="shared" ref="AC11" si="6">IF(AND(Z$212&gt;4,AA11=1),12)+IF(AND(Z$212&gt;4,AA11=2),8)+IF(AND(Z$212&gt;4,AA11=3),6)+IF(AND(Z$212&gt;4,AA11=4),5)+IF(AND(Z$212&gt;4,AA11=5),4)+IF(AND(Z$212&gt;4,AA11=6),3)+IF(AND(Z$212&gt;4,AA11=7),2)+IF(AND(Z$212&gt;4,AA11&gt;7),1)+IF(AND(Z$212=4,AA11=1),8)+IF(AND(Z$212=4,AA11=2),6)+IF(AND(Z$212=4,AA11=3),4)+IF(AND(Z$212=4,AA11=4),2)+IF(AND(Z$212=3,AA11=1),6)+IF(AND(Z$212=3,AA11=2),4)+IF(AND(Z$212=3,AA11=3),2)+IF(AND(Z$212=2,AA11=1),4)+IF(AND(Z$212=2,AA11=2),2)+IF(AND(Z$212=1,AA11=1),2)</f>
        <v>0</v>
      </c>
      <c r="AD11" s="2" t="s">
        <v>19</v>
      </c>
      <c r="AE11" s="4">
        <f>+Y11+AB11+AC11+AK11</f>
        <v>0</v>
      </c>
      <c r="AF11" s="11">
        <f>AE11</f>
        <v>0</v>
      </c>
      <c r="AG11" s="2"/>
      <c r="AH11" s="2"/>
      <c r="AI11" s="2" t="s">
        <v>19</v>
      </c>
      <c r="AJ11" s="2" t="s">
        <v>96</v>
      </c>
      <c r="AK11" s="6"/>
      <c r="AL11" s="19">
        <f t="shared" ref="AL11:AL26" si="7">MIN(V11,W11,AG11,AH11)</f>
        <v>21.189</v>
      </c>
    </row>
    <row r="12" spans="1:38" s="15" customFormat="1" ht="14" hidden="1">
      <c r="A12" s="13">
        <v>2</v>
      </c>
      <c r="B12" s="1" t="s">
        <v>69</v>
      </c>
      <c r="C12" s="2">
        <v>36599</v>
      </c>
      <c r="D12" s="1">
        <v>61</v>
      </c>
      <c r="E12" s="1" t="s">
        <v>39</v>
      </c>
      <c r="F12" s="57">
        <v>22.254999999999999</v>
      </c>
      <c r="G12" s="2"/>
      <c r="H12" s="3"/>
      <c r="I12" s="4">
        <f t="shared" si="0"/>
        <v>0</v>
      </c>
      <c r="J12" s="5"/>
      <c r="K12" s="5"/>
      <c r="L12" s="4">
        <f t="shared" si="1"/>
        <v>0</v>
      </c>
      <c r="M12" s="4">
        <f t="shared" si="2"/>
        <v>0</v>
      </c>
      <c r="N12" s="2" t="s">
        <v>20</v>
      </c>
      <c r="O12" s="4">
        <f t="shared" ref="O12" si="8">+I12+L12+M12+U12</f>
        <v>0</v>
      </c>
      <c r="P12" s="11">
        <f t="shared" ref="P12" si="9">O12</f>
        <v>0</v>
      </c>
      <c r="Q12" s="10">
        <v>24.31</v>
      </c>
      <c r="R12" s="2">
        <v>23.216999999999999</v>
      </c>
      <c r="S12" s="2" t="s">
        <v>20</v>
      </c>
      <c r="T12" s="2"/>
      <c r="U12" s="6"/>
      <c r="V12" s="19">
        <f t="shared" si="3"/>
        <v>22.254999999999999</v>
      </c>
      <c r="W12" s="2"/>
      <c r="X12" s="3"/>
      <c r="Y12" s="4">
        <f t="shared" si="4"/>
        <v>0</v>
      </c>
      <c r="Z12" s="5"/>
      <c r="AA12" s="5"/>
      <c r="AB12" s="4">
        <f t="shared" ref="AB12:AB26" si="10">IF(AND(Z$212&gt;4,Z12=1),12)+IF(AND(Z$212&gt;4,Z12=2),8)+IF(AND(Z$212&gt;4,Z12=3),6)+IF(AND(Z$212&gt;4,Z12=4),5)+IF(AND(Z$212&gt;4,Z12=5),4)+IF(AND(Z$212&gt;4,Z12=6),3)+IF(AND(Z$212&gt;4,Z12=7),2)+IF(AND(Z$212&gt;4,Z12&gt;7),1)+IF(AND(Z$212=4,Z12=1),8)+IF(AND(Z$212=4,Z12=2),6)+IF(AND(Z$212=4,Z12=3),4)+IF(AND(Z$212=4,Z12=4),2)+IF(AND(Z$212=3,Z12=1),6)+IF(AND(Z$212=3,Z12=2),4)+IF(AND(Z$212=3,Z12=3),2)+IF(AND(Z$212=2,Z12=1),4)+IF(AND(Z$212=2,Z12=2),2)+IF(AND(Z$212=1,Z12=1),2)</f>
        <v>0</v>
      </c>
      <c r="AC12" s="4">
        <f t="shared" ref="AC12:AC26" si="11">IF(AND(Z$212&gt;4,AA12=1),12)+IF(AND(Z$212&gt;4,AA12=2),8)+IF(AND(Z$212&gt;4,AA12=3),6)+IF(AND(Z$212&gt;4,AA12=4),5)+IF(AND(Z$212&gt;4,AA12=5),4)+IF(AND(Z$212&gt;4,AA12=6),3)+IF(AND(Z$212&gt;4,AA12=7),2)+IF(AND(Z$212&gt;4,AA12&gt;7),1)+IF(AND(Z$212=4,AA12=1),8)+IF(AND(Z$212=4,AA12=2),6)+IF(AND(Z$212=4,AA12=3),4)+IF(AND(Z$212=4,AA12=4),2)+IF(AND(Z$212=3,AA12=1),6)+IF(AND(Z$212=3,AA12=2),4)+IF(AND(Z$212=3,AA12=3),2)+IF(AND(Z$212=2,AA12=1),4)+IF(AND(Z$212=2,AA12=2),2)+IF(AND(Z$212=1,AA12=1),2)</f>
        <v>0</v>
      </c>
      <c r="AD12" s="2" t="s">
        <v>20</v>
      </c>
      <c r="AE12" s="4">
        <f t="shared" ref="AE12:AE25" si="12">+Y12+AB12+AC12+AK12</f>
        <v>0</v>
      </c>
      <c r="AF12" s="11">
        <f t="shared" ref="AF12" si="13">AE12</f>
        <v>0</v>
      </c>
      <c r="AG12" s="10">
        <v>24.31</v>
      </c>
      <c r="AH12" s="2">
        <v>23.216999999999999</v>
      </c>
      <c r="AI12" s="2" t="s">
        <v>20</v>
      </c>
      <c r="AJ12" s="2"/>
      <c r="AK12" s="6"/>
      <c r="AL12" s="19">
        <f t="shared" si="7"/>
        <v>22.254999999999999</v>
      </c>
    </row>
    <row r="13" spans="1:38" s="15" customFormat="1" ht="14">
      <c r="A13" s="13">
        <v>2</v>
      </c>
      <c r="B13" s="1" t="s">
        <v>88</v>
      </c>
      <c r="C13" s="2">
        <v>4814</v>
      </c>
      <c r="D13" s="1">
        <v>337</v>
      </c>
      <c r="E13" s="1" t="s">
        <v>89</v>
      </c>
      <c r="F13" s="57">
        <v>21.689</v>
      </c>
      <c r="G13" s="10">
        <v>22.021999999999998</v>
      </c>
      <c r="H13" s="3">
        <v>2</v>
      </c>
      <c r="I13" s="4">
        <f t="shared" si="0"/>
        <v>2</v>
      </c>
      <c r="J13" s="5">
        <v>2</v>
      </c>
      <c r="K13" s="5">
        <v>1</v>
      </c>
      <c r="L13" s="4">
        <f t="shared" si="1"/>
        <v>4</v>
      </c>
      <c r="M13" s="4">
        <f t="shared" si="2"/>
        <v>6</v>
      </c>
      <c r="N13" s="2" t="s">
        <v>19</v>
      </c>
      <c r="O13" s="4">
        <f t="shared" ref="O13:O25" si="14">+I13+L13+M13+U13</f>
        <v>12</v>
      </c>
      <c r="P13" s="11">
        <f t="shared" ref="P13:P25" si="15">O13</f>
        <v>12</v>
      </c>
      <c r="Q13" s="2">
        <v>21.992999999999999</v>
      </c>
      <c r="R13" s="10">
        <v>22.9</v>
      </c>
      <c r="S13" s="2" t="s">
        <v>19</v>
      </c>
      <c r="T13" s="2"/>
      <c r="U13" s="6"/>
      <c r="V13" s="19">
        <f t="shared" ref="V13:V26" si="16">MIN(F13,G13,Q13,R13)</f>
        <v>21.689</v>
      </c>
      <c r="W13" s="10"/>
      <c r="X13" s="3"/>
      <c r="Y13" s="4">
        <f t="shared" si="4"/>
        <v>0</v>
      </c>
      <c r="Z13" s="5">
        <v>2</v>
      </c>
      <c r="AA13" s="5"/>
      <c r="AB13" s="4">
        <f t="shared" si="10"/>
        <v>6</v>
      </c>
      <c r="AC13" s="4">
        <f t="shared" si="11"/>
        <v>0</v>
      </c>
      <c r="AD13" s="2" t="s">
        <v>19</v>
      </c>
      <c r="AE13" s="4">
        <f t="shared" si="12"/>
        <v>6</v>
      </c>
      <c r="AF13" s="11">
        <f>AE13+P13</f>
        <v>18</v>
      </c>
      <c r="AG13" s="10">
        <v>22.37</v>
      </c>
      <c r="AH13" s="10"/>
      <c r="AI13" s="2" t="s">
        <v>19</v>
      </c>
      <c r="AJ13" s="2"/>
      <c r="AK13" s="6"/>
      <c r="AL13" s="19">
        <f t="shared" si="7"/>
        <v>21.689</v>
      </c>
    </row>
    <row r="14" spans="1:38" s="15" customFormat="1" ht="14" hidden="1">
      <c r="A14" s="13">
        <v>4</v>
      </c>
      <c r="B14" s="1" t="s">
        <v>22</v>
      </c>
      <c r="C14" s="9">
        <v>2439</v>
      </c>
      <c r="D14" s="1">
        <v>70</v>
      </c>
      <c r="E14" s="1" t="s">
        <v>23</v>
      </c>
      <c r="F14" s="57">
        <v>21.488</v>
      </c>
      <c r="G14" s="10"/>
      <c r="H14" s="3"/>
      <c r="I14" s="4">
        <f t="shared" si="0"/>
        <v>0</v>
      </c>
      <c r="J14" s="5"/>
      <c r="K14" s="5"/>
      <c r="L14" s="4">
        <f t="shared" si="1"/>
        <v>0</v>
      </c>
      <c r="M14" s="4">
        <f t="shared" si="2"/>
        <v>0</v>
      </c>
      <c r="N14" s="2" t="s">
        <v>19</v>
      </c>
      <c r="O14" s="4">
        <f t="shared" si="14"/>
        <v>0</v>
      </c>
      <c r="P14" s="11">
        <f t="shared" si="15"/>
        <v>0</v>
      </c>
      <c r="Q14" s="2"/>
      <c r="R14" s="10"/>
      <c r="S14" s="2" t="s">
        <v>19</v>
      </c>
      <c r="T14" s="2"/>
      <c r="U14" s="6"/>
      <c r="V14" s="19">
        <f t="shared" si="16"/>
        <v>21.488</v>
      </c>
      <c r="W14" s="10"/>
      <c r="X14" s="3"/>
      <c r="Y14" s="4">
        <f t="shared" si="4"/>
        <v>0</v>
      </c>
      <c r="Z14" s="5"/>
      <c r="AA14" s="5"/>
      <c r="AB14" s="4">
        <f t="shared" si="10"/>
        <v>0</v>
      </c>
      <c r="AC14" s="4">
        <f t="shared" si="11"/>
        <v>0</v>
      </c>
      <c r="AD14" s="2" t="s">
        <v>19</v>
      </c>
      <c r="AE14" s="4">
        <f t="shared" si="12"/>
        <v>0</v>
      </c>
      <c r="AF14" s="11">
        <f t="shared" ref="AF14:AF77" si="17">AE14+P14</f>
        <v>0</v>
      </c>
      <c r="AG14" s="2"/>
      <c r="AH14" s="10"/>
      <c r="AI14" s="2" t="s">
        <v>19</v>
      </c>
      <c r="AJ14" s="2"/>
      <c r="AK14" s="6"/>
      <c r="AL14" s="19">
        <f t="shared" si="7"/>
        <v>21.488</v>
      </c>
    </row>
    <row r="15" spans="1:38" s="15" customFormat="1" ht="14" hidden="1">
      <c r="A15" s="13">
        <v>5</v>
      </c>
      <c r="B15" s="1" t="s">
        <v>24</v>
      </c>
      <c r="C15" s="9">
        <v>5902</v>
      </c>
      <c r="D15" s="1">
        <v>3</v>
      </c>
      <c r="E15" s="1" t="s">
        <v>25</v>
      </c>
      <c r="F15" s="57">
        <v>21.59</v>
      </c>
      <c r="G15" s="10"/>
      <c r="H15" s="3"/>
      <c r="I15" s="4">
        <f t="shared" si="0"/>
        <v>0</v>
      </c>
      <c r="J15" s="5"/>
      <c r="K15" s="5"/>
      <c r="L15" s="4">
        <f t="shared" si="1"/>
        <v>0</v>
      </c>
      <c r="M15" s="4">
        <f t="shared" si="2"/>
        <v>0</v>
      </c>
      <c r="N15" s="2" t="s">
        <v>19</v>
      </c>
      <c r="O15" s="4">
        <f t="shared" si="14"/>
        <v>0</v>
      </c>
      <c r="P15" s="11">
        <f t="shared" si="15"/>
        <v>0</v>
      </c>
      <c r="Q15" s="10"/>
      <c r="R15" s="10"/>
      <c r="S15" s="2" t="s">
        <v>19</v>
      </c>
      <c r="T15" s="2"/>
      <c r="U15" s="6"/>
      <c r="V15" s="19">
        <f t="shared" si="16"/>
        <v>21.59</v>
      </c>
      <c r="W15" s="10"/>
      <c r="X15" s="3"/>
      <c r="Y15" s="4">
        <f t="shared" si="4"/>
        <v>0</v>
      </c>
      <c r="Z15" s="5"/>
      <c r="AA15" s="5"/>
      <c r="AB15" s="4">
        <f t="shared" si="10"/>
        <v>0</v>
      </c>
      <c r="AC15" s="4">
        <f t="shared" si="11"/>
        <v>0</v>
      </c>
      <c r="AD15" s="2" t="s">
        <v>19</v>
      </c>
      <c r="AE15" s="4">
        <f t="shared" si="12"/>
        <v>0</v>
      </c>
      <c r="AF15" s="11">
        <f t="shared" si="17"/>
        <v>0</v>
      </c>
      <c r="AG15" s="10"/>
      <c r="AH15" s="10"/>
      <c r="AI15" s="2" t="s">
        <v>19</v>
      </c>
      <c r="AJ15" s="2"/>
      <c r="AK15" s="6"/>
      <c r="AL15" s="19">
        <f t="shared" si="7"/>
        <v>21.59</v>
      </c>
    </row>
    <row r="16" spans="1:38" s="15" customFormat="1" ht="14">
      <c r="A16" s="13">
        <v>3</v>
      </c>
      <c r="B16" s="1" t="s">
        <v>104</v>
      </c>
      <c r="C16" s="2">
        <v>5766</v>
      </c>
      <c r="D16" s="1">
        <v>22</v>
      </c>
      <c r="E16" s="1" t="s">
        <v>105</v>
      </c>
      <c r="F16" s="57">
        <v>21.292999999999999</v>
      </c>
      <c r="G16" s="10">
        <v>21.89</v>
      </c>
      <c r="H16" s="3">
        <v>1</v>
      </c>
      <c r="I16" s="4">
        <f t="shared" si="0"/>
        <v>3</v>
      </c>
      <c r="J16" s="5">
        <v>1</v>
      </c>
      <c r="K16" s="5"/>
      <c r="L16" s="4">
        <f t="shared" si="1"/>
        <v>6</v>
      </c>
      <c r="M16" s="4">
        <f t="shared" si="2"/>
        <v>0</v>
      </c>
      <c r="N16" s="2" t="s">
        <v>19</v>
      </c>
      <c r="O16" s="4">
        <f t="shared" si="14"/>
        <v>9</v>
      </c>
      <c r="P16" s="11">
        <f t="shared" si="15"/>
        <v>9</v>
      </c>
      <c r="Q16" s="10">
        <v>21.58</v>
      </c>
      <c r="R16" s="2">
        <v>22.933</v>
      </c>
      <c r="S16" s="2" t="s">
        <v>19</v>
      </c>
      <c r="T16" s="2" t="s">
        <v>160</v>
      </c>
      <c r="U16" s="6"/>
      <c r="V16" s="19">
        <f t="shared" si="16"/>
        <v>21.292999999999999</v>
      </c>
      <c r="W16" s="10"/>
      <c r="X16" s="3"/>
      <c r="Y16" s="4">
        <f t="shared" si="4"/>
        <v>0</v>
      </c>
      <c r="Z16" s="5">
        <v>1</v>
      </c>
      <c r="AA16" s="5"/>
      <c r="AB16" s="4">
        <f t="shared" si="10"/>
        <v>8</v>
      </c>
      <c r="AC16" s="4">
        <f t="shared" si="11"/>
        <v>0</v>
      </c>
      <c r="AD16" s="2" t="s">
        <v>19</v>
      </c>
      <c r="AE16" s="4">
        <f t="shared" si="12"/>
        <v>8</v>
      </c>
      <c r="AF16" s="11">
        <f t="shared" si="17"/>
        <v>17</v>
      </c>
      <c r="AG16" s="10">
        <v>22.170999999999999</v>
      </c>
      <c r="AH16" s="2"/>
      <c r="AI16" s="2" t="s">
        <v>19</v>
      </c>
      <c r="AJ16" s="2" t="s">
        <v>160</v>
      </c>
      <c r="AK16" s="6"/>
      <c r="AL16" s="19">
        <f t="shared" si="7"/>
        <v>21.292999999999999</v>
      </c>
    </row>
    <row r="17" spans="1:38" s="15" customFormat="1" ht="14" hidden="1">
      <c r="A17" s="13">
        <v>7</v>
      </c>
      <c r="B17" s="1" t="s">
        <v>136</v>
      </c>
      <c r="C17" s="9">
        <v>4254</v>
      </c>
      <c r="D17" s="1">
        <v>7</v>
      </c>
      <c r="E17" s="1" t="s">
        <v>137</v>
      </c>
      <c r="F17" s="57">
        <v>20.954999999999998</v>
      </c>
      <c r="G17" s="10"/>
      <c r="H17" s="3"/>
      <c r="I17" s="4">
        <f t="shared" si="0"/>
        <v>0</v>
      </c>
      <c r="J17" s="5"/>
      <c r="K17" s="5"/>
      <c r="L17" s="4">
        <f t="shared" si="1"/>
        <v>0</v>
      </c>
      <c r="M17" s="4">
        <f t="shared" si="2"/>
        <v>0</v>
      </c>
      <c r="N17" s="2"/>
      <c r="O17" s="4">
        <f t="shared" si="14"/>
        <v>0</v>
      </c>
      <c r="P17" s="11">
        <f t="shared" si="15"/>
        <v>0</v>
      </c>
      <c r="Q17" s="10"/>
      <c r="R17" s="2"/>
      <c r="S17" s="2"/>
      <c r="T17" s="2"/>
      <c r="U17" s="6"/>
      <c r="V17" s="19">
        <f t="shared" si="16"/>
        <v>20.954999999999998</v>
      </c>
      <c r="W17" s="10"/>
      <c r="X17" s="3"/>
      <c r="Y17" s="4">
        <f t="shared" si="4"/>
        <v>0</v>
      </c>
      <c r="Z17" s="5"/>
      <c r="AA17" s="5"/>
      <c r="AB17" s="4">
        <f t="shared" si="10"/>
        <v>0</v>
      </c>
      <c r="AC17" s="4">
        <f t="shared" si="11"/>
        <v>0</v>
      </c>
      <c r="AD17" s="2"/>
      <c r="AE17" s="4">
        <f t="shared" si="12"/>
        <v>0</v>
      </c>
      <c r="AF17" s="11">
        <f t="shared" si="17"/>
        <v>0</v>
      </c>
      <c r="AG17" s="10"/>
      <c r="AH17" s="2"/>
      <c r="AI17" s="2"/>
      <c r="AJ17" s="2"/>
      <c r="AK17" s="6"/>
      <c r="AL17" s="19">
        <f t="shared" si="7"/>
        <v>20.954999999999998</v>
      </c>
    </row>
    <row r="18" spans="1:38" s="15" customFormat="1" ht="14" hidden="1">
      <c r="A18" s="13">
        <v>8</v>
      </c>
      <c r="B18" s="1" t="s">
        <v>114</v>
      </c>
      <c r="C18" s="9" t="s">
        <v>115</v>
      </c>
      <c r="D18" s="1">
        <v>21</v>
      </c>
      <c r="E18" s="1" t="s">
        <v>116</v>
      </c>
      <c r="F18" s="57">
        <v>22.19</v>
      </c>
      <c r="G18" s="10"/>
      <c r="H18" s="3"/>
      <c r="I18" s="4">
        <f t="shared" si="0"/>
        <v>0</v>
      </c>
      <c r="J18" s="5"/>
      <c r="K18" s="5"/>
      <c r="L18" s="4">
        <f t="shared" si="1"/>
        <v>0</v>
      </c>
      <c r="M18" s="4">
        <f t="shared" si="2"/>
        <v>0</v>
      </c>
      <c r="N18" s="2"/>
      <c r="O18" s="4">
        <f t="shared" si="14"/>
        <v>0</v>
      </c>
      <c r="P18" s="11">
        <f t="shared" si="15"/>
        <v>0</v>
      </c>
      <c r="Q18" s="10"/>
      <c r="R18" s="2"/>
      <c r="S18" s="2"/>
      <c r="T18" s="2"/>
      <c r="U18" s="6"/>
      <c r="V18" s="19">
        <f t="shared" si="16"/>
        <v>22.19</v>
      </c>
      <c r="W18" s="10"/>
      <c r="X18" s="3"/>
      <c r="Y18" s="4">
        <f t="shared" si="4"/>
        <v>0</v>
      </c>
      <c r="Z18" s="5"/>
      <c r="AA18" s="5"/>
      <c r="AB18" s="4">
        <f t="shared" si="10"/>
        <v>0</v>
      </c>
      <c r="AC18" s="4">
        <f t="shared" si="11"/>
        <v>0</v>
      </c>
      <c r="AD18" s="2"/>
      <c r="AE18" s="4">
        <f t="shared" si="12"/>
        <v>0</v>
      </c>
      <c r="AF18" s="11">
        <f t="shared" si="17"/>
        <v>0</v>
      </c>
      <c r="AG18" s="10"/>
      <c r="AH18" s="2"/>
      <c r="AI18" s="2"/>
      <c r="AJ18" s="2"/>
      <c r="AK18" s="6"/>
      <c r="AL18" s="19">
        <f t="shared" si="7"/>
        <v>22.19</v>
      </c>
    </row>
    <row r="19" spans="1:38" s="15" customFormat="1" ht="14" hidden="1">
      <c r="A19" s="13">
        <v>9</v>
      </c>
      <c r="B19" s="1" t="s">
        <v>113</v>
      </c>
      <c r="C19" s="9">
        <v>1499</v>
      </c>
      <c r="D19" s="1">
        <v>112</v>
      </c>
      <c r="E19" s="1" t="s">
        <v>28</v>
      </c>
      <c r="F19" s="57">
        <v>21.173999999999999</v>
      </c>
      <c r="G19" s="10"/>
      <c r="H19" s="3"/>
      <c r="I19" s="4">
        <f t="shared" si="0"/>
        <v>0</v>
      </c>
      <c r="J19" s="5"/>
      <c r="K19" s="5"/>
      <c r="L19" s="4">
        <f t="shared" si="1"/>
        <v>0</v>
      </c>
      <c r="M19" s="4">
        <f t="shared" si="2"/>
        <v>0</v>
      </c>
      <c r="N19" s="2"/>
      <c r="O19" s="4">
        <f t="shared" si="14"/>
        <v>0</v>
      </c>
      <c r="P19" s="11">
        <f t="shared" si="15"/>
        <v>0</v>
      </c>
      <c r="Q19" s="10"/>
      <c r="R19" s="2"/>
      <c r="S19" s="2"/>
      <c r="T19" s="2"/>
      <c r="U19" s="6"/>
      <c r="V19" s="19">
        <f t="shared" si="16"/>
        <v>21.173999999999999</v>
      </c>
      <c r="W19" s="10"/>
      <c r="X19" s="3"/>
      <c r="Y19" s="4">
        <f t="shared" si="4"/>
        <v>0</v>
      </c>
      <c r="Z19" s="5"/>
      <c r="AA19" s="5"/>
      <c r="AB19" s="4">
        <f t="shared" si="10"/>
        <v>0</v>
      </c>
      <c r="AC19" s="4">
        <f t="shared" si="11"/>
        <v>0</v>
      </c>
      <c r="AD19" s="2"/>
      <c r="AE19" s="4">
        <f t="shared" si="12"/>
        <v>0</v>
      </c>
      <c r="AF19" s="11">
        <f t="shared" si="17"/>
        <v>0</v>
      </c>
      <c r="AG19" s="10"/>
      <c r="AH19" s="2"/>
      <c r="AI19" s="2"/>
      <c r="AJ19" s="2"/>
      <c r="AK19" s="6"/>
      <c r="AL19" s="19">
        <f t="shared" si="7"/>
        <v>21.173999999999999</v>
      </c>
    </row>
    <row r="20" spans="1:38" s="15" customFormat="1" ht="14" hidden="1" customHeight="1">
      <c r="A20" s="13">
        <v>10</v>
      </c>
      <c r="B20" s="1" t="s">
        <v>72</v>
      </c>
      <c r="C20" s="2">
        <v>36087</v>
      </c>
      <c r="D20" s="1">
        <v>50</v>
      </c>
      <c r="E20" s="1" t="s">
        <v>39</v>
      </c>
      <c r="F20" s="57">
        <v>21.835999999999999</v>
      </c>
      <c r="G20" s="2"/>
      <c r="H20" s="3"/>
      <c r="I20" s="4">
        <f t="shared" si="0"/>
        <v>0</v>
      </c>
      <c r="J20" s="5"/>
      <c r="K20" s="5"/>
      <c r="L20" s="4">
        <f t="shared" si="1"/>
        <v>0</v>
      </c>
      <c r="M20" s="4">
        <f t="shared" si="2"/>
        <v>0</v>
      </c>
      <c r="N20" s="2" t="s">
        <v>19</v>
      </c>
      <c r="O20" s="4">
        <f t="shared" si="14"/>
        <v>0</v>
      </c>
      <c r="P20" s="11">
        <f t="shared" si="15"/>
        <v>0</v>
      </c>
      <c r="Q20" s="2"/>
      <c r="R20" s="2"/>
      <c r="S20" s="2" t="s">
        <v>19</v>
      </c>
      <c r="T20" s="2"/>
      <c r="U20" s="6"/>
      <c r="V20" s="19">
        <f t="shared" si="16"/>
        <v>21.835999999999999</v>
      </c>
      <c r="W20" s="2"/>
      <c r="X20" s="3"/>
      <c r="Y20" s="4">
        <f t="shared" si="4"/>
        <v>0</v>
      </c>
      <c r="Z20" s="5"/>
      <c r="AA20" s="5"/>
      <c r="AB20" s="4">
        <f t="shared" si="10"/>
        <v>0</v>
      </c>
      <c r="AC20" s="4">
        <f t="shared" si="11"/>
        <v>0</v>
      </c>
      <c r="AD20" s="2" t="s">
        <v>19</v>
      </c>
      <c r="AE20" s="4">
        <f t="shared" si="12"/>
        <v>0</v>
      </c>
      <c r="AF20" s="11">
        <f t="shared" si="17"/>
        <v>0</v>
      </c>
      <c r="AG20" s="2"/>
      <c r="AH20" s="2"/>
      <c r="AI20" s="2" t="s">
        <v>19</v>
      </c>
      <c r="AJ20" s="2"/>
      <c r="AK20" s="6"/>
      <c r="AL20" s="19">
        <f t="shared" si="7"/>
        <v>21.835999999999999</v>
      </c>
    </row>
    <row r="21" spans="1:38" s="15" customFormat="1" ht="14" hidden="1" customHeight="1">
      <c r="A21" s="13">
        <v>11</v>
      </c>
      <c r="B21" s="1" t="s">
        <v>57</v>
      </c>
      <c r="C21" s="2">
        <v>5749</v>
      </c>
      <c r="D21" s="1">
        <v>52</v>
      </c>
      <c r="E21" s="1" t="s">
        <v>103</v>
      </c>
      <c r="F21" s="57">
        <v>22.204000000000001</v>
      </c>
      <c r="G21" s="2"/>
      <c r="H21" s="3"/>
      <c r="I21" s="4">
        <f t="shared" si="0"/>
        <v>0</v>
      </c>
      <c r="J21" s="5"/>
      <c r="K21" s="5"/>
      <c r="L21" s="4">
        <f t="shared" si="1"/>
        <v>0</v>
      </c>
      <c r="M21" s="4">
        <f t="shared" si="2"/>
        <v>0</v>
      </c>
      <c r="N21" s="2"/>
      <c r="O21" s="4">
        <f t="shared" si="14"/>
        <v>0</v>
      </c>
      <c r="P21" s="11">
        <f t="shared" si="15"/>
        <v>0</v>
      </c>
      <c r="Q21" s="10"/>
      <c r="R21" s="2"/>
      <c r="S21" s="2"/>
      <c r="T21" s="2"/>
      <c r="U21" s="6"/>
      <c r="V21" s="19">
        <f t="shared" si="16"/>
        <v>22.204000000000001</v>
      </c>
      <c r="W21" s="2"/>
      <c r="X21" s="3"/>
      <c r="Y21" s="4">
        <f t="shared" si="4"/>
        <v>0</v>
      </c>
      <c r="Z21" s="5"/>
      <c r="AA21" s="5"/>
      <c r="AB21" s="4">
        <f t="shared" si="10"/>
        <v>0</v>
      </c>
      <c r="AC21" s="4">
        <f t="shared" si="11"/>
        <v>0</v>
      </c>
      <c r="AD21" s="2"/>
      <c r="AE21" s="4">
        <f t="shared" si="12"/>
        <v>0</v>
      </c>
      <c r="AF21" s="11">
        <f t="shared" si="17"/>
        <v>0</v>
      </c>
      <c r="AG21" s="10"/>
      <c r="AH21" s="2"/>
      <c r="AI21" s="2"/>
      <c r="AJ21" s="2"/>
      <c r="AK21" s="6"/>
      <c r="AL21" s="19">
        <f t="shared" si="7"/>
        <v>22.204000000000001</v>
      </c>
    </row>
    <row r="22" spans="1:38" s="15" customFormat="1" ht="14" hidden="1" customHeight="1">
      <c r="A22" s="13">
        <v>12</v>
      </c>
      <c r="B22" s="1" t="s">
        <v>74</v>
      </c>
      <c r="C22" s="2">
        <v>36145</v>
      </c>
      <c r="D22" s="1">
        <v>76</v>
      </c>
      <c r="E22" s="1" t="s">
        <v>81</v>
      </c>
      <c r="F22" s="57">
        <v>20.71</v>
      </c>
      <c r="G22" s="2"/>
      <c r="H22" s="3"/>
      <c r="I22" s="4">
        <f t="shared" si="0"/>
        <v>0</v>
      </c>
      <c r="J22" s="5"/>
      <c r="K22" s="5"/>
      <c r="L22" s="4">
        <f t="shared" si="1"/>
        <v>0</v>
      </c>
      <c r="M22" s="4">
        <f t="shared" si="2"/>
        <v>0</v>
      </c>
      <c r="N22" s="2" t="s">
        <v>19</v>
      </c>
      <c r="O22" s="4">
        <f t="shared" si="14"/>
        <v>0</v>
      </c>
      <c r="P22" s="11">
        <f t="shared" si="15"/>
        <v>0</v>
      </c>
      <c r="Q22" s="10"/>
      <c r="R22" s="2"/>
      <c r="S22" s="2" t="s">
        <v>19</v>
      </c>
      <c r="T22" s="2" t="s">
        <v>141</v>
      </c>
      <c r="U22" s="6"/>
      <c r="V22" s="19">
        <f t="shared" si="16"/>
        <v>20.71</v>
      </c>
      <c r="W22" s="2"/>
      <c r="X22" s="3"/>
      <c r="Y22" s="4">
        <f t="shared" si="4"/>
        <v>0</v>
      </c>
      <c r="Z22" s="5"/>
      <c r="AA22" s="5"/>
      <c r="AB22" s="4">
        <f t="shared" si="10"/>
        <v>0</v>
      </c>
      <c r="AC22" s="4">
        <f t="shared" si="11"/>
        <v>0</v>
      </c>
      <c r="AD22" s="2" t="s">
        <v>19</v>
      </c>
      <c r="AE22" s="4">
        <f t="shared" si="12"/>
        <v>0</v>
      </c>
      <c r="AF22" s="11">
        <f t="shared" si="17"/>
        <v>0</v>
      </c>
      <c r="AG22" s="10"/>
      <c r="AH22" s="2"/>
      <c r="AI22" s="2" t="s">
        <v>19</v>
      </c>
      <c r="AJ22" s="2" t="s">
        <v>141</v>
      </c>
      <c r="AK22" s="6"/>
      <c r="AL22" s="19">
        <f t="shared" si="7"/>
        <v>20.71</v>
      </c>
    </row>
    <row r="23" spans="1:38" s="15" customFormat="1" ht="14" hidden="1" customHeight="1">
      <c r="A23" s="13">
        <v>13</v>
      </c>
      <c r="B23" s="1" t="s">
        <v>112</v>
      </c>
      <c r="C23" s="9">
        <v>19899</v>
      </c>
      <c r="D23" s="1">
        <v>4</v>
      </c>
      <c r="E23" s="1" t="s">
        <v>63</v>
      </c>
      <c r="F23" s="57">
        <v>22.170999999999999</v>
      </c>
      <c r="G23" s="10"/>
      <c r="H23" s="3"/>
      <c r="I23" s="4">
        <f t="shared" si="0"/>
        <v>0</v>
      </c>
      <c r="J23" s="5"/>
      <c r="K23" s="5"/>
      <c r="L23" s="4">
        <f t="shared" si="1"/>
        <v>0</v>
      </c>
      <c r="M23" s="4">
        <f t="shared" si="2"/>
        <v>0</v>
      </c>
      <c r="N23" s="2"/>
      <c r="O23" s="4">
        <f t="shared" si="14"/>
        <v>0</v>
      </c>
      <c r="P23" s="11">
        <f t="shared" si="15"/>
        <v>0</v>
      </c>
      <c r="Q23" s="10"/>
      <c r="R23" s="2"/>
      <c r="S23" s="2"/>
      <c r="T23" s="2"/>
      <c r="U23" s="6"/>
      <c r="V23" s="19">
        <f t="shared" si="16"/>
        <v>22.170999999999999</v>
      </c>
      <c r="W23" s="10"/>
      <c r="X23" s="3"/>
      <c r="Y23" s="4">
        <f t="shared" si="4"/>
        <v>0</v>
      </c>
      <c r="Z23" s="5"/>
      <c r="AA23" s="5"/>
      <c r="AB23" s="4">
        <f t="shared" si="10"/>
        <v>0</v>
      </c>
      <c r="AC23" s="4">
        <f t="shared" si="11"/>
        <v>0</v>
      </c>
      <c r="AD23" s="2"/>
      <c r="AE23" s="4">
        <f t="shared" si="12"/>
        <v>0</v>
      </c>
      <c r="AF23" s="11">
        <f t="shared" si="17"/>
        <v>0</v>
      </c>
      <c r="AG23" s="10"/>
      <c r="AH23" s="2"/>
      <c r="AI23" s="2"/>
      <c r="AJ23" s="2"/>
      <c r="AK23" s="6"/>
      <c r="AL23" s="19">
        <f t="shared" si="7"/>
        <v>22.170999999999999</v>
      </c>
    </row>
    <row r="24" spans="1:38" s="15" customFormat="1" ht="14" hidden="1">
      <c r="A24" s="13">
        <v>14</v>
      </c>
      <c r="B24" s="1" t="s">
        <v>104</v>
      </c>
      <c r="C24" s="2">
        <v>5766</v>
      </c>
      <c r="D24" s="1">
        <v>30</v>
      </c>
      <c r="E24" s="1" t="s">
        <v>148</v>
      </c>
      <c r="F24" s="57">
        <v>22.282</v>
      </c>
      <c r="G24" s="2"/>
      <c r="H24" s="3"/>
      <c r="I24" s="4">
        <f t="shared" si="0"/>
        <v>0</v>
      </c>
      <c r="J24" s="5"/>
      <c r="K24" s="5"/>
      <c r="L24" s="4">
        <f t="shared" si="1"/>
        <v>0</v>
      </c>
      <c r="M24" s="4">
        <f t="shared" si="2"/>
        <v>0</v>
      </c>
      <c r="N24" s="2"/>
      <c r="O24" s="4">
        <f t="shared" si="14"/>
        <v>0</v>
      </c>
      <c r="P24" s="11">
        <f t="shared" si="15"/>
        <v>0</v>
      </c>
      <c r="Q24" s="10"/>
      <c r="R24" s="2"/>
      <c r="S24" s="2"/>
      <c r="T24" s="2"/>
      <c r="U24" s="6"/>
      <c r="V24" s="19">
        <f t="shared" si="16"/>
        <v>22.282</v>
      </c>
      <c r="W24" s="2"/>
      <c r="X24" s="3"/>
      <c r="Y24" s="4">
        <f t="shared" si="4"/>
        <v>0</v>
      </c>
      <c r="Z24" s="5"/>
      <c r="AA24" s="5"/>
      <c r="AB24" s="4">
        <f t="shared" si="10"/>
        <v>0</v>
      </c>
      <c r="AC24" s="4">
        <f t="shared" si="11"/>
        <v>0</v>
      </c>
      <c r="AD24" s="2"/>
      <c r="AE24" s="4">
        <f t="shared" si="12"/>
        <v>0</v>
      </c>
      <c r="AF24" s="11">
        <f t="shared" si="17"/>
        <v>0</v>
      </c>
      <c r="AG24" s="10"/>
      <c r="AH24" s="2"/>
      <c r="AI24" s="2"/>
      <c r="AJ24" s="2"/>
      <c r="AK24" s="6"/>
      <c r="AL24" s="19">
        <f t="shared" si="7"/>
        <v>22.282</v>
      </c>
    </row>
    <row r="25" spans="1:38" s="15" customFormat="1" ht="14">
      <c r="A25" s="13">
        <v>4</v>
      </c>
      <c r="B25" s="1" t="s">
        <v>62</v>
      </c>
      <c r="C25" s="2">
        <v>6446</v>
      </c>
      <c r="D25" s="1">
        <v>64</v>
      </c>
      <c r="E25" s="1" t="s">
        <v>28</v>
      </c>
      <c r="F25" s="57">
        <v>22.097000000000001</v>
      </c>
      <c r="G25" s="10">
        <v>33.457000000000001</v>
      </c>
      <c r="H25" s="3">
        <v>3</v>
      </c>
      <c r="I25" s="4">
        <f t="shared" si="0"/>
        <v>1</v>
      </c>
      <c r="J25" s="5">
        <v>3</v>
      </c>
      <c r="K25" s="5">
        <v>2</v>
      </c>
      <c r="L25" s="4">
        <f t="shared" si="1"/>
        <v>2</v>
      </c>
      <c r="M25" s="4">
        <f t="shared" si="2"/>
        <v>4</v>
      </c>
      <c r="N25" s="2" t="s">
        <v>19</v>
      </c>
      <c r="O25" s="4">
        <f t="shared" si="14"/>
        <v>7</v>
      </c>
      <c r="P25" s="11">
        <f t="shared" si="15"/>
        <v>7</v>
      </c>
      <c r="Q25" s="10">
        <v>22.792999999999999</v>
      </c>
      <c r="R25" s="10">
        <v>22.43</v>
      </c>
      <c r="S25" s="2" t="s">
        <v>19</v>
      </c>
      <c r="T25" s="2"/>
      <c r="U25" s="6"/>
      <c r="V25" s="19">
        <f t="shared" si="16"/>
        <v>22.097000000000001</v>
      </c>
      <c r="W25" s="10"/>
      <c r="X25" s="3"/>
      <c r="Y25" s="4">
        <f t="shared" si="4"/>
        <v>0</v>
      </c>
      <c r="Z25" s="5">
        <v>3</v>
      </c>
      <c r="AA25" s="5"/>
      <c r="AB25" s="4">
        <f t="shared" si="10"/>
        <v>4</v>
      </c>
      <c r="AC25" s="4">
        <f t="shared" si="11"/>
        <v>0</v>
      </c>
      <c r="AD25" s="2" t="s">
        <v>19</v>
      </c>
      <c r="AE25" s="4">
        <f t="shared" si="12"/>
        <v>4</v>
      </c>
      <c r="AF25" s="11">
        <f t="shared" si="17"/>
        <v>11</v>
      </c>
      <c r="AG25" s="10">
        <v>22.617999999999999</v>
      </c>
      <c r="AH25" s="10"/>
      <c r="AI25" s="2" t="s">
        <v>19</v>
      </c>
      <c r="AJ25" s="2"/>
      <c r="AK25" s="6"/>
      <c r="AL25" s="19">
        <f t="shared" si="7"/>
        <v>22.097000000000001</v>
      </c>
    </row>
    <row r="26" spans="1:38" s="15" customFormat="1" ht="14">
      <c r="A26" s="13">
        <v>5</v>
      </c>
      <c r="B26" s="1" t="s">
        <v>82</v>
      </c>
      <c r="C26" s="2">
        <v>34573</v>
      </c>
      <c r="D26" s="1">
        <v>143</v>
      </c>
      <c r="E26" s="1" t="s">
        <v>105</v>
      </c>
      <c r="F26" s="57">
        <v>99.998999999999995</v>
      </c>
      <c r="G26" s="2">
        <v>23.038</v>
      </c>
      <c r="H26" s="3"/>
      <c r="I26" s="2"/>
      <c r="J26" s="5"/>
      <c r="K26" s="5"/>
      <c r="L26" s="2"/>
      <c r="M26" s="2"/>
      <c r="N26" s="2" t="s">
        <v>40</v>
      </c>
      <c r="O26" s="4"/>
      <c r="P26" s="11"/>
      <c r="Q26" s="2">
        <v>22.664999999999999</v>
      </c>
      <c r="R26" s="2">
        <v>23.140999999999998</v>
      </c>
      <c r="S26" s="2" t="s">
        <v>19</v>
      </c>
      <c r="T26" s="8" t="s">
        <v>61</v>
      </c>
      <c r="U26" s="6"/>
      <c r="V26" s="19">
        <f t="shared" si="16"/>
        <v>22.664999999999999</v>
      </c>
      <c r="W26" s="2"/>
      <c r="X26" s="3"/>
      <c r="Y26" s="4">
        <f t="shared" si="4"/>
        <v>0</v>
      </c>
      <c r="Z26" s="5"/>
      <c r="AA26" s="5"/>
      <c r="AB26" s="4">
        <f t="shared" si="10"/>
        <v>0</v>
      </c>
      <c r="AC26" s="4">
        <f t="shared" si="11"/>
        <v>0</v>
      </c>
      <c r="AD26" s="2" t="s">
        <v>19</v>
      </c>
      <c r="AE26" s="4">
        <f t="shared" ref="AE26" si="18">+Y26+AB26+AC26+AK26</f>
        <v>0</v>
      </c>
      <c r="AF26" s="11">
        <f t="shared" ref="AF26" si="19">AE26+P26</f>
        <v>0</v>
      </c>
      <c r="AG26" s="2"/>
      <c r="AH26" s="2"/>
      <c r="AI26" s="2" t="s">
        <v>19</v>
      </c>
      <c r="AJ26" s="6"/>
      <c r="AK26" s="6"/>
      <c r="AL26" s="19">
        <f t="shared" si="7"/>
        <v>22.664999999999999</v>
      </c>
    </row>
    <row r="27" spans="1:38" s="15" customFormat="1" ht="14">
      <c r="B27" s="22">
        <v>5</v>
      </c>
      <c r="C27" s="2"/>
      <c r="D27" s="14"/>
      <c r="E27" s="1"/>
      <c r="F27" s="57"/>
      <c r="G27" s="2"/>
      <c r="H27" s="7"/>
      <c r="I27" s="4"/>
      <c r="J27" s="2"/>
      <c r="K27" s="2"/>
      <c r="L27" s="4"/>
      <c r="M27" s="4"/>
      <c r="N27" s="2"/>
      <c r="O27" s="4"/>
      <c r="P27" s="11"/>
      <c r="Q27" s="2"/>
      <c r="R27" s="2"/>
      <c r="S27" s="2"/>
      <c r="T27" s="2"/>
      <c r="U27" s="6"/>
      <c r="V27" s="19"/>
      <c r="W27" s="2"/>
      <c r="X27" s="7"/>
      <c r="Y27" s="4"/>
      <c r="Z27" s="2"/>
      <c r="AA27" s="2"/>
      <c r="AB27" s="4"/>
      <c r="AC27" s="4"/>
      <c r="AD27" s="2"/>
      <c r="AE27" s="4"/>
      <c r="AF27" s="11">
        <f t="shared" si="17"/>
        <v>0</v>
      </c>
      <c r="AG27" s="2"/>
      <c r="AH27" s="2"/>
      <c r="AI27" s="2"/>
      <c r="AJ27" s="2"/>
      <c r="AK27" s="6"/>
      <c r="AL27" s="19"/>
    </row>
    <row r="28" spans="1:38" s="15" customFormat="1" ht="14">
      <c r="A28" s="21"/>
      <c r="B28" s="23" t="s">
        <v>27</v>
      </c>
      <c r="C28" s="24"/>
      <c r="D28" s="25"/>
      <c r="E28" s="25"/>
      <c r="F28" s="57"/>
      <c r="G28" s="18"/>
      <c r="H28" s="11"/>
      <c r="I28" s="18"/>
      <c r="J28" s="18"/>
      <c r="K28" s="18"/>
      <c r="L28" s="18"/>
      <c r="M28" s="18"/>
      <c r="N28" s="18"/>
      <c r="O28" s="11"/>
      <c r="P28" s="11"/>
      <c r="Q28" s="18"/>
      <c r="R28" s="18"/>
      <c r="S28" s="18"/>
      <c r="T28" s="18"/>
      <c r="U28" s="12"/>
      <c r="V28" s="19"/>
      <c r="W28" s="18"/>
      <c r="X28" s="11"/>
      <c r="Y28" s="18"/>
      <c r="Z28" s="18"/>
      <c r="AA28" s="18"/>
      <c r="AB28" s="18"/>
      <c r="AC28" s="18"/>
      <c r="AD28" s="18"/>
      <c r="AE28" s="11"/>
      <c r="AF28" s="11">
        <f t="shared" si="17"/>
        <v>0</v>
      </c>
      <c r="AG28" s="18"/>
      <c r="AH28" s="18"/>
      <c r="AI28" s="18"/>
      <c r="AJ28" s="18"/>
      <c r="AK28" s="12"/>
      <c r="AL28" s="19"/>
    </row>
    <row r="29" spans="1:38" s="15" customFormat="1" ht="14">
      <c r="A29" s="13">
        <v>1</v>
      </c>
      <c r="B29" s="1" t="s">
        <v>90</v>
      </c>
      <c r="C29" s="2">
        <v>4845</v>
      </c>
      <c r="D29" s="1">
        <v>29</v>
      </c>
      <c r="E29" s="1" t="s">
        <v>91</v>
      </c>
      <c r="F29" s="57">
        <v>23.582000000000001</v>
      </c>
      <c r="G29" s="10">
        <v>23.681999999999999</v>
      </c>
      <c r="H29" s="3">
        <v>1</v>
      </c>
      <c r="I29" s="4">
        <f t="shared" ref="I29:I37" si="20">IF(AND(J$213&gt;4,H29=1),6)+IF(AND(J$213&gt;4,H29=2),4)+IF(AND(J$213&gt;4,H29=3),3)+IF(AND(J$213&gt;4,H29=4),2)+IF(AND(J$213&gt;4,H29=5),1)+IF(AND(J$213&gt;4,H29&gt;5),1)+IF(AND(J$213=4,H29=1),4)+IF(AND(J$213=4,H29=2),3)+IF(AND(J$213=4,H29=3),2)+IF(AND(J$213=4,H29=4),1)+IF(AND(J$213=3,H29=1),3)+IF(AND(J$213=3,H29=2),2)+IF(AND(J$213=3,H29=3),1)+IF(AND(J$213=2,H29=1),2)+IF(AND(J$213=2,H29=2),1)+IF(AND(J$213=1,H29=1),1)</f>
        <v>4</v>
      </c>
      <c r="J29" s="5">
        <v>1</v>
      </c>
      <c r="K29" s="5">
        <v>1</v>
      </c>
      <c r="L29" s="4">
        <f t="shared" ref="L29:L37" si="21">IF(AND(J$213&gt;4,J29=1),12)+IF(AND(J$213&gt;4,J29=2),8)+IF(AND(J$213&gt;4,J29=3),6)+IF(AND(J$213&gt;4,J29=4),5)+IF(AND(J$213&gt;4,J29=5),4)+IF(AND(J$213&gt;4,J29=6),3)+IF(AND(J$213&gt;4,J29=7),2)+IF(AND(J$213&gt;4,J29&gt;7),1)+IF(AND(J$213=4,J29=1),8)+IF(AND(J$213=4,J29=2),6)+IF(AND(J$213=4,J29=3),4)+IF(AND(J$213=4,J29=4),2)+IF(AND(J$213=3,J29=1),6)+IF(AND(J$213=3,J29=2),4)+IF(AND(J$213=3,J29=3),2)+IF(AND(J$213=2,J29=1),4)+IF(AND(J$213=2,J29=2),2)+IF(AND(J$213=1,J29=1),2)</f>
        <v>8</v>
      </c>
      <c r="M29" s="4">
        <f t="shared" ref="M29:M37" si="22">IF(AND(J$213&gt;4,K29=1),12)+IF(AND(J$213&gt;4,K29=2),8)+IF(AND(J$213&gt;4,K29=3),6)+IF(AND(J$213&gt;4,K29=4),5)+IF(AND(J$213&gt;4,K29=5),4)+IF(AND(J$213&gt;4,K29=6),3)+IF(AND(J$213&gt;4,K29=7),2)+IF(AND(J$213&gt;4,K29&gt;7),1)+IF(AND(J$213=4,K29=1),8)+IF(AND(J$213=4,K29=2),6)+IF(AND(J$213=4,K29=3),4)+IF(AND(J$213=4,K29=4),2)+IF(AND(J$213=3,K29=1),6)+IF(AND(J$213=3,K29=2),4)+IF(AND(J$213=3,K29=3),2)+IF(AND(J$213=2,K29=1),4)+IF(AND(J$213=2,K29=2),2)+IF(AND(J$213=1,K29=1),2)</f>
        <v>8</v>
      </c>
      <c r="N29" s="2" t="s">
        <v>20</v>
      </c>
      <c r="O29" s="4">
        <f t="shared" ref="O29:O37" si="23">+I29+L29+M29+U29</f>
        <v>20</v>
      </c>
      <c r="P29" s="11">
        <f t="shared" ref="P29:P37" si="24">O29</f>
        <v>20</v>
      </c>
      <c r="Q29" s="2">
        <v>23.991</v>
      </c>
      <c r="R29" s="10">
        <v>24.103000000000002</v>
      </c>
      <c r="S29" s="2" t="s">
        <v>20</v>
      </c>
      <c r="T29" s="2"/>
      <c r="U29" s="6"/>
      <c r="V29" s="19">
        <f>MIN(F29,G29,Q29,R29)</f>
        <v>23.582000000000001</v>
      </c>
      <c r="W29" s="10"/>
      <c r="X29" s="3"/>
      <c r="Y29" s="4">
        <f t="shared" ref="Y29:Y37" si="25">IF(AND(Z$213&gt;4,X29=1),6)+IF(AND(Z$213&gt;4,X29=2),4)+IF(AND(Z$213&gt;4,X29=3),3)+IF(AND(Z$213&gt;4,X29=4),2)+IF(AND(Z$213&gt;4,X29=5),1)+IF(AND(Z$213&gt;4,X29&gt;5),1)+IF(AND(Z$213=4,X29=1),4)+IF(AND(Z$213=4,X29=2),3)+IF(AND(Z$213=4,X29=3),2)+IF(AND(Z$213=4,X29=4),1)+IF(AND(Z$213=3,X29=1),3)+IF(AND(Z$213=3,X29=2),2)+IF(AND(Z$213=3,X29=3),1)+IF(AND(Z$213=2,X29=1),2)+IF(AND(Z$213=2,X29=2),1)+IF(AND(Z$213=1,X29=1),1)</f>
        <v>0</v>
      </c>
      <c r="Z29" s="5">
        <v>1</v>
      </c>
      <c r="AA29" s="5"/>
      <c r="AB29" s="4">
        <f t="shared" ref="AB29:AB37" si="26">IF(AND(Z$213&gt;4,Z29=1),12)+IF(AND(Z$213&gt;4,Z29=2),8)+IF(AND(Z$213&gt;4,Z29=3),6)+IF(AND(Z$213&gt;4,Z29=4),5)+IF(AND(Z$213&gt;4,Z29=5),4)+IF(AND(Z$213&gt;4,Z29=6),3)+IF(AND(Z$213&gt;4,Z29=7),2)+IF(AND(Z$213&gt;4,Z29&gt;7),1)+IF(AND(Z$213=4,Z29=1),8)+IF(AND(Z$213=4,Z29=2),6)+IF(AND(Z$213=4,Z29=3),4)+IF(AND(Z$213=4,Z29=4),2)+IF(AND(Z$213=3,Z29=1),6)+IF(AND(Z$213=3,Z29=2),4)+IF(AND(Z$213=3,Z29=3),2)+IF(AND(Z$213=2,Z29=1),4)+IF(AND(Z$213=2,Z29=2),2)+IF(AND(Z$213=1,Z29=1),2)</f>
        <v>8</v>
      </c>
      <c r="AC29" s="4">
        <f t="shared" ref="AC29:AC37" si="27">IF(AND(Z$213&gt;4,AA29=1),12)+IF(AND(Z$213&gt;4,AA29=2),8)+IF(AND(Z$213&gt;4,AA29=3),6)+IF(AND(Z$213&gt;4,AA29=4),5)+IF(AND(Z$213&gt;4,AA29=5),4)+IF(AND(Z$213&gt;4,AA29=6),3)+IF(AND(Z$213&gt;4,AA29=7),2)+IF(AND(Z$213&gt;4,AA29&gt;7),1)+IF(AND(Z$213=4,AA29=1),8)+IF(AND(Z$213=4,AA29=2),6)+IF(AND(Z$213=4,AA29=3),4)+IF(AND(Z$213=4,AA29=4),2)+IF(AND(Z$213=3,AA29=1),6)+IF(AND(Z$213=3,AA29=2),4)+IF(AND(Z$213=3,AA29=3),2)+IF(AND(Z$213=2,AA29=1),4)+IF(AND(Z$213=2,AA29=2),2)+IF(AND(Z$213=1,AA29=1),2)</f>
        <v>0</v>
      </c>
      <c r="AD29" s="2" t="s">
        <v>20</v>
      </c>
      <c r="AE29" s="4">
        <f t="shared" ref="AE29:AE37" si="28">+Y29+AB29+AC29+AK29</f>
        <v>8</v>
      </c>
      <c r="AF29" s="11">
        <f t="shared" si="17"/>
        <v>28</v>
      </c>
      <c r="AG29" s="2">
        <v>23.817</v>
      </c>
      <c r="AH29" s="10"/>
      <c r="AI29" s="2" t="s">
        <v>20</v>
      </c>
      <c r="AJ29" s="2"/>
      <c r="AK29" s="6"/>
      <c r="AL29" s="19">
        <f>MIN(V29,W29,AG29,AH29)</f>
        <v>23.582000000000001</v>
      </c>
    </row>
    <row r="30" spans="1:38" s="15" customFormat="1" ht="14">
      <c r="A30" s="13">
        <v>2</v>
      </c>
      <c r="B30" s="1" t="s">
        <v>80</v>
      </c>
      <c r="C30" s="2">
        <v>19171</v>
      </c>
      <c r="D30" s="1">
        <v>34</v>
      </c>
      <c r="E30" s="1" t="s">
        <v>77</v>
      </c>
      <c r="F30" s="57">
        <v>23.776</v>
      </c>
      <c r="G30" s="10">
        <v>25.64</v>
      </c>
      <c r="H30" s="3">
        <v>3</v>
      </c>
      <c r="I30" s="4">
        <f t="shared" si="20"/>
        <v>2</v>
      </c>
      <c r="J30" s="5">
        <v>2</v>
      </c>
      <c r="K30" s="5">
        <v>2</v>
      </c>
      <c r="L30" s="4">
        <f t="shared" si="21"/>
        <v>6</v>
      </c>
      <c r="M30" s="4">
        <f t="shared" si="22"/>
        <v>6</v>
      </c>
      <c r="N30" s="2" t="s">
        <v>20</v>
      </c>
      <c r="O30" s="4">
        <f t="shared" si="23"/>
        <v>14</v>
      </c>
      <c r="P30" s="11">
        <f t="shared" si="24"/>
        <v>14</v>
      </c>
      <c r="Q30" s="2">
        <v>24.003</v>
      </c>
      <c r="R30" s="2">
        <v>24.547000000000001</v>
      </c>
      <c r="S30" s="2" t="s">
        <v>20</v>
      </c>
      <c r="T30" s="2"/>
      <c r="U30" s="6"/>
      <c r="V30" s="19">
        <f>MIN(F30,G30,Q30,R30)</f>
        <v>23.776</v>
      </c>
      <c r="W30" s="10"/>
      <c r="X30" s="3"/>
      <c r="Y30" s="4">
        <f t="shared" si="25"/>
        <v>0</v>
      </c>
      <c r="Z30" s="5">
        <v>2</v>
      </c>
      <c r="AA30" s="5"/>
      <c r="AB30" s="4">
        <f t="shared" si="26"/>
        <v>6</v>
      </c>
      <c r="AC30" s="4">
        <f t="shared" si="27"/>
        <v>0</v>
      </c>
      <c r="AD30" s="2" t="s">
        <v>20</v>
      </c>
      <c r="AE30" s="4">
        <f t="shared" si="28"/>
        <v>6</v>
      </c>
      <c r="AF30" s="11">
        <f t="shared" si="17"/>
        <v>20</v>
      </c>
      <c r="AG30" s="10">
        <v>24.01</v>
      </c>
      <c r="AH30" s="2"/>
      <c r="AI30" s="2" t="s">
        <v>20</v>
      </c>
      <c r="AJ30" s="2"/>
      <c r="AK30" s="6"/>
      <c r="AL30" s="19">
        <f>MIN(V30,W30,AG30,AH30)</f>
        <v>23.776</v>
      </c>
    </row>
    <row r="31" spans="1:38" s="15" customFormat="1" ht="14" hidden="1">
      <c r="A31" s="13">
        <v>3</v>
      </c>
      <c r="B31" s="1" t="s">
        <v>38</v>
      </c>
      <c r="C31" s="2">
        <v>5768</v>
      </c>
      <c r="D31" s="1">
        <v>168</v>
      </c>
      <c r="E31" s="1" t="s">
        <v>56</v>
      </c>
      <c r="F31" s="57">
        <v>25.24</v>
      </c>
      <c r="G31" s="10"/>
      <c r="H31" s="3"/>
      <c r="I31" s="4">
        <f t="shared" si="20"/>
        <v>0</v>
      </c>
      <c r="J31" s="5"/>
      <c r="K31" s="5"/>
      <c r="L31" s="4">
        <f t="shared" si="21"/>
        <v>0</v>
      </c>
      <c r="M31" s="4">
        <f t="shared" si="22"/>
        <v>0</v>
      </c>
      <c r="N31" s="2" t="s">
        <v>21</v>
      </c>
      <c r="O31" s="4">
        <f t="shared" si="23"/>
        <v>0</v>
      </c>
      <c r="P31" s="11">
        <f t="shared" si="24"/>
        <v>0</v>
      </c>
      <c r="Q31" s="10"/>
      <c r="R31" s="10"/>
      <c r="S31" s="2" t="s">
        <v>21</v>
      </c>
      <c r="T31" s="6"/>
      <c r="U31" s="6"/>
      <c r="V31" s="19">
        <f>MIN(F31,G31,Q31,R31)</f>
        <v>25.24</v>
      </c>
      <c r="W31" s="10"/>
      <c r="X31" s="3"/>
      <c r="Y31" s="4">
        <f t="shared" si="25"/>
        <v>0</v>
      </c>
      <c r="Z31" s="5"/>
      <c r="AA31" s="5"/>
      <c r="AB31" s="4">
        <f t="shared" si="26"/>
        <v>0</v>
      </c>
      <c r="AC31" s="4">
        <f t="shared" si="27"/>
        <v>0</v>
      </c>
      <c r="AD31" s="2" t="s">
        <v>21</v>
      </c>
      <c r="AE31" s="4">
        <f t="shared" si="28"/>
        <v>0</v>
      </c>
      <c r="AF31" s="11">
        <f t="shared" si="17"/>
        <v>0</v>
      </c>
      <c r="AG31" s="10"/>
      <c r="AH31" s="10"/>
      <c r="AI31" s="2" t="s">
        <v>21</v>
      </c>
      <c r="AJ31" s="6"/>
      <c r="AK31" s="6"/>
      <c r="AL31" s="19">
        <f>MIN(V31,W31,AG31,AH31)</f>
        <v>25.24</v>
      </c>
    </row>
    <row r="32" spans="1:38" s="15" customFormat="1" ht="14" hidden="1">
      <c r="A32" s="13">
        <v>4</v>
      </c>
      <c r="B32" s="1" t="s">
        <v>67</v>
      </c>
      <c r="C32" s="2">
        <v>10709</v>
      </c>
      <c r="D32" s="1">
        <v>1</v>
      </c>
      <c r="E32" s="1" t="s">
        <v>39</v>
      </c>
      <c r="F32" s="57">
        <v>24.454000000000001</v>
      </c>
      <c r="G32" s="2"/>
      <c r="H32" s="3"/>
      <c r="I32" s="4">
        <f t="shared" si="20"/>
        <v>0</v>
      </c>
      <c r="J32" s="5"/>
      <c r="K32" s="5"/>
      <c r="L32" s="4">
        <f t="shared" si="21"/>
        <v>0</v>
      </c>
      <c r="M32" s="4">
        <f t="shared" si="22"/>
        <v>0</v>
      </c>
      <c r="N32" s="2" t="s">
        <v>20</v>
      </c>
      <c r="O32" s="4">
        <f t="shared" si="23"/>
        <v>0</v>
      </c>
      <c r="P32" s="11">
        <f t="shared" si="24"/>
        <v>0</v>
      </c>
      <c r="Q32" s="2"/>
      <c r="R32" s="2"/>
      <c r="S32" s="2" t="s">
        <v>20</v>
      </c>
      <c r="T32" s="6"/>
      <c r="U32" s="6"/>
      <c r="V32" s="19">
        <f>MIN(F32,G32,Q32,R32)</f>
        <v>24.454000000000001</v>
      </c>
      <c r="W32" s="2"/>
      <c r="X32" s="3"/>
      <c r="Y32" s="4">
        <f t="shared" si="25"/>
        <v>0</v>
      </c>
      <c r="Z32" s="5"/>
      <c r="AA32" s="5"/>
      <c r="AB32" s="4">
        <f t="shared" si="26"/>
        <v>0</v>
      </c>
      <c r="AC32" s="4">
        <f t="shared" si="27"/>
        <v>0</v>
      </c>
      <c r="AD32" s="2" t="s">
        <v>20</v>
      </c>
      <c r="AE32" s="4">
        <f t="shared" si="28"/>
        <v>0</v>
      </c>
      <c r="AF32" s="11">
        <f t="shared" si="17"/>
        <v>0</v>
      </c>
      <c r="AG32" s="2"/>
      <c r="AH32" s="2"/>
      <c r="AI32" s="2" t="s">
        <v>20</v>
      </c>
      <c r="AJ32" s="6"/>
      <c r="AK32" s="6"/>
      <c r="AL32" s="19">
        <f>MIN(V32,W32,AG32,AH32)</f>
        <v>24.454000000000001</v>
      </c>
    </row>
    <row r="33" spans="1:38" s="15" customFormat="1" ht="14" hidden="1">
      <c r="A33" s="13">
        <v>5</v>
      </c>
      <c r="B33" s="1" t="s">
        <v>127</v>
      </c>
      <c r="C33" s="2">
        <v>5786</v>
      </c>
      <c r="D33" s="1">
        <v>340</v>
      </c>
      <c r="E33" s="1" t="s">
        <v>91</v>
      </c>
      <c r="F33" s="57">
        <v>23.73</v>
      </c>
      <c r="G33" s="2"/>
      <c r="H33" s="3"/>
      <c r="I33" s="4">
        <f t="shared" si="20"/>
        <v>0</v>
      </c>
      <c r="J33" s="5"/>
      <c r="K33" s="5"/>
      <c r="L33" s="4">
        <f t="shared" si="21"/>
        <v>0</v>
      </c>
      <c r="M33" s="4">
        <f t="shared" si="22"/>
        <v>0</v>
      </c>
      <c r="N33" s="2"/>
      <c r="O33" s="4">
        <f t="shared" si="23"/>
        <v>0</v>
      </c>
      <c r="P33" s="11">
        <f t="shared" si="24"/>
        <v>0</v>
      </c>
      <c r="Q33" s="2"/>
      <c r="R33" s="2"/>
      <c r="S33" s="2"/>
      <c r="U33" s="6"/>
      <c r="V33" s="19"/>
      <c r="W33" s="2"/>
      <c r="X33" s="3"/>
      <c r="Y33" s="4">
        <f t="shared" si="25"/>
        <v>0</v>
      </c>
      <c r="Z33" s="5"/>
      <c r="AA33" s="5"/>
      <c r="AB33" s="4">
        <f t="shared" si="26"/>
        <v>0</v>
      </c>
      <c r="AC33" s="4">
        <f t="shared" si="27"/>
        <v>0</v>
      </c>
      <c r="AD33" s="2"/>
      <c r="AE33" s="4">
        <f t="shared" si="28"/>
        <v>0</v>
      </c>
      <c r="AF33" s="11">
        <f t="shared" si="17"/>
        <v>0</v>
      </c>
      <c r="AG33" s="2"/>
      <c r="AH33" s="2"/>
      <c r="AI33" s="2"/>
      <c r="AK33" s="6"/>
      <c r="AL33" s="19"/>
    </row>
    <row r="34" spans="1:38" s="15" customFormat="1" ht="14" hidden="1" customHeight="1">
      <c r="A34" s="13">
        <v>6</v>
      </c>
      <c r="B34" s="1" t="s">
        <v>85</v>
      </c>
      <c r="C34" s="9">
        <v>5957</v>
      </c>
      <c r="D34" s="1">
        <v>222</v>
      </c>
      <c r="E34" s="1" t="s">
        <v>23</v>
      </c>
      <c r="F34" s="57">
        <v>25.073</v>
      </c>
      <c r="G34" s="10"/>
      <c r="H34" s="3"/>
      <c r="I34" s="4">
        <f t="shared" si="20"/>
        <v>0</v>
      </c>
      <c r="J34" s="5"/>
      <c r="K34" s="5"/>
      <c r="L34" s="4">
        <f t="shared" si="21"/>
        <v>0</v>
      </c>
      <c r="M34" s="4">
        <f t="shared" si="22"/>
        <v>0</v>
      </c>
      <c r="N34" s="2" t="s">
        <v>20</v>
      </c>
      <c r="O34" s="4">
        <f t="shared" si="23"/>
        <v>0</v>
      </c>
      <c r="P34" s="11">
        <f t="shared" si="24"/>
        <v>0</v>
      </c>
      <c r="Q34" s="10"/>
      <c r="R34" s="2"/>
      <c r="S34" s="2" t="s">
        <v>20</v>
      </c>
      <c r="T34" s="2"/>
      <c r="U34" s="6"/>
      <c r="V34" s="19">
        <f>MIN(F34,G34,Q34,R34)</f>
        <v>25.073</v>
      </c>
      <c r="W34" s="10"/>
      <c r="X34" s="3"/>
      <c r="Y34" s="4">
        <f t="shared" si="25"/>
        <v>0</v>
      </c>
      <c r="Z34" s="5"/>
      <c r="AA34" s="5"/>
      <c r="AB34" s="4">
        <f t="shared" si="26"/>
        <v>0</v>
      </c>
      <c r="AC34" s="4">
        <f t="shared" si="27"/>
        <v>0</v>
      </c>
      <c r="AD34" s="2" t="s">
        <v>20</v>
      </c>
      <c r="AE34" s="4">
        <f t="shared" si="28"/>
        <v>0</v>
      </c>
      <c r="AF34" s="11">
        <f t="shared" si="17"/>
        <v>0</v>
      </c>
      <c r="AG34" s="10"/>
      <c r="AH34" s="2"/>
      <c r="AI34" s="2" t="s">
        <v>20</v>
      </c>
      <c r="AJ34" s="2"/>
      <c r="AK34" s="6"/>
      <c r="AL34" s="19">
        <f>MIN(V34,W34,AG34,AH34)</f>
        <v>25.073</v>
      </c>
    </row>
    <row r="35" spans="1:38" s="15" customFormat="1" ht="14" hidden="1" customHeight="1">
      <c r="A35" s="13">
        <v>8</v>
      </c>
      <c r="B35" s="1" t="s">
        <v>92</v>
      </c>
      <c r="C35" s="2">
        <v>12618</v>
      </c>
      <c r="D35" s="1">
        <v>42</v>
      </c>
      <c r="E35" s="1" t="s">
        <v>51</v>
      </c>
      <c r="F35" s="57">
        <v>22.931000000000001</v>
      </c>
      <c r="G35" s="10"/>
      <c r="H35" s="3"/>
      <c r="I35" s="4">
        <f t="shared" si="20"/>
        <v>0</v>
      </c>
      <c r="J35" s="5"/>
      <c r="K35" s="5"/>
      <c r="L35" s="4">
        <f t="shared" si="21"/>
        <v>0</v>
      </c>
      <c r="M35" s="4">
        <f t="shared" si="22"/>
        <v>0</v>
      </c>
      <c r="N35" s="2" t="s">
        <v>40</v>
      </c>
      <c r="O35" s="4">
        <f t="shared" si="23"/>
        <v>0</v>
      </c>
      <c r="P35" s="11">
        <f t="shared" si="24"/>
        <v>0</v>
      </c>
      <c r="Q35" s="2"/>
      <c r="R35" s="2"/>
      <c r="S35" s="2" t="s">
        <v>20</v>
      </c>
      <c r="T35" s="6" t="s">
        <v>54</v>
      </c>
      <c r="U35" s="6"/>
      <c r="V35" s="19">
        <f>MIN(F35,G35,Q35,R35)</f>
        <v>22.931000000000001</v>
      </c>
      <c r="W35" s="10"/>
      <c r="X35" s="3"/>
      <c r="Y35" s="4">
        <f t="shared" si="25"/>
        <v>0</v>
      </c>
      <c r="Z35" s="5"/>
      <c r="AA35" s="5"/>
      <c r="AB35" s="4">
        <f t="shared" si="26"/>
        <v>0</v>
      </c>
      <c r="AC35" s="4">
        <f t="shared" si="27"/>
        <v>0</v>
      </c>
      <c r="AD35" s="2" t="s">
        <v>40</v>
      </c>
      <c r="AE35" s="4">
        <f t="shared" si="28"/>
        <v>0</v>
      </c>
      <c r="AF35" s="11">
        <f t="shared" si="17"/>
        <v>0</v>
      </c>
      <c r="AG35" s="2"/>
      <c r="AH35" s="2"/>
      <c r="AI35" s="2" t="s">
        <v>20</v>
      </c>
      <c r="AJ35" s="6" t="s">
        <v>54</v>
      </c>
      <c r="AK35" s="6"/>
      <c r="AL35" s="19">
        <f>MIN(V35,W35,AG35,AH35)</f>
        <v>22.931000000000001</v>
      </c>
    </row>
    <row r="36" spans="1:38" s="15" customFormat="1" ht="14">
      <c r="A36" s="13">
        <v>3</v>
      </c>
      <c r="B36" s="1" t="s">
        <v>38</v>
      </c>
      <c r="C36" s="2">
        <v>5768</v>
      </c>
      <c r="D36" s="1">
        <v>71</v>
      </c>
      <c r="E36" s="1" t="s">
        <v>149</v>
      </c>
      <c r="F36" s="57">
        <v>23.863</v>
      </c>
      <c r="G36" s="2">
        <v>25.542999999999999</v>
      </c>
      <c r="H36" s="3">
        <v>2</v>
      </c>
      <c r="I36" s="4">
        <f t="shared" si="20"/>
        <v>3</v>
      </c>
      <c r="J36" s="5">
        <v>3</v>
      </c>
      <c r="K36" s="5">
        <v>3</v>
      </c>
      <c r="L36" s="4">
        <f t="shared" si="21"/>
        <v>4</v>
      </c>
      <c r="M36" s="4">
        <f t="shared" si="22"/>
        <v>4</v>
      </c>
      <c r="N36" s="2" t="s">
        <v>20</v>
      </c>
      <c r="O36" s="4">
        <f t="shared" si="23"/>
        <v>11</v>
      </c>
      <c r="P36" s="11">
        <f t="shared" si="24"/>
        <v>11</v>
      </c>
      <c r="Q36" s="2">
        <v>24.315000000000001</v>
      </c>
      <c r="R36" s="2">
        <v>24.088999999999999</v>
      </c>
      <c r="S36" s="2" t="s">
        <v>20</v>
      </c>
      <c r="T36" s="6"/>
      <c r="U36" s="6"/>
      <c r="V36" s="19">
        <f>MIN(F36,G36,Q36,R36)</f>
        <v>23.863</v>
      </c>
      <c r="W36" s="2"/>
      <c r="X36" s="3"/>
      <c r="Y36" s="4">
        <f t="shared" si="25"/>
        <v>0</v>
      </c>
      <c r="Z36" s="5">
        <v>3</v>
      </c>
      <c r="AA36" s="5"/>
      <c r="AB36" s="4">
        <f t="shared" si="26"/>
        <v>4</v>
      </c>
      <c r="AC36" s="4">
        <f t="shared" si="27"/>
        <v>0</v>
      </c>
      <c r="AD36" s="2" t="s">
        <v>20</v>
      </c>
      <c r="AE36" s="4">
        <f t="shared" si="28"/>
        <v>4</v>
      </c>
      <c r="AF36" s="11">
        <f t="shared" si="17"/>
        <v>15</v>
      </c>
      <c r="AG36" s="2">
        <v>25.416</v>
      </c>
      <c r="AH36" s="2"/>
      <c r="AI36" s="2" t="s">
        <v>20</v>
      </c>
      <c r="AJ36" s="6"/>
      <c r="AK36" s="6"/>
      <c r="AL36" s="19">
        <f>MIN(V36,W36,AG36,AH36)</f>
        <v>23.863</v>
      </c>
    </row>
    <row r="37" spans="1:38" s="15" customFormat="1" ht="14">
      <c r="A37" s="13">
        <v>4</v>
      </c>
      <c r="B37" s="1" t="s">
        <v>33</v>
      </c>
      <c r="C37" s="9">
        <v>2569</v>
      </c>
      <c r="D37" s="1">
        <v>79</v>
      </c>
      <c r="E37" s="1" t="s">
        <v>34</v>
      </c>
      <c r="F37" s="57">
        <v>24.367999999999999</v>
      </c>
      <c r="G37" s="10">
        <v>28.873000000000001</v>
      </c>
      <c r="H37" s="3">
        <v>4</v>
      </c>
      <c r="I37" s="4">
        <f t="shared" si="20"/>
        <v>1</v>
      </c>
      <c r="J37" s="5"/>
      <c r="K37" s="5">
        <v>4</v>
      </c>
      <c r="L37" s="4">
        <f t="shared" si="21"/>
        <v>0</v>
      </c>
      <c r="M37" s="4">
        <f t="shared" si="22"/>
        <v>2</v>
      </c>
      <c r="N37" s="2" t="s">
        <v>20</v>
      </c>
      <c r="O37" s="4">
        <f t="shared" si="23"/>
        <v>3</v>
      </c>
      <c r="P37" s="11">
        <f t="shared" si="24"/>
        <v>3</v>
      </c>
      <c r="Q37" s="10"/>
      <c r="R37" s="2">
        <v>26.576000000000001</v>
      </c>
      <c r="S37" s="2" t="s">
        <v>20</v>
      </c>
      <c r="T37" s="2"/>
      <c r="U37" s="6"/>
      <c r="V37" s="19">
        <f>MIN(F37,G37,Q37,R37)</f>
        <v>24.367999999999999</v>
      </c>
      <c r="W37" s="10"/>
      <c r="X37" s="3"/>
      <c r="Y37" s="4">
        <f t="shared" si="25"/>
        <v>0</v>
      </c>
      <c r="Z37" s="5">
        <v>4</v>
      </c>
      <c r="AA37" s="5"/>
      <c r="AB37" s="4">
        <f t="shared" si="26"/>
        <v>2</v>
      </c>
      <c r="AC37" s="4">
        <f t="shared" si="27"/>
        <v>0</v>
      </c>
      <c r="AD37" s="2" t="s">
        <v>20</v>
      </c>
      <c r="AE37" s="4">
        <f t="shared" si="28"/>
        <v>2</v>
      </c>
      <c r="AF37" s="11">
        <f t="shared" si="17"/>
        <v>5</v>
      </c>
      <c r="AG37" s="10">
        <v>25.779</v>
      </c>
      <c r="AH37" s="2"/>
      <c r="AI37" s="2" t="s">
        <v>20</v>
      </c>
      <c r="AJ37" s="2"/>
      <c r="AK37" s="6"/>
      <c r="AL37" s="19">
        <f>MIN(V37,W37,AG37,AH37)</f>
        <v>24.367999999999999</v>
      </c>
    </row>
    <row r="38" spans="1:38" s="15" customFormat="1" ht="14">
      <c r="B38" s="22">
        <v>4</v>
      </c>
      <c r="C38" s="17"/>
      <c r="D38" s="1"/>
      <c r="E38" s="1"/>
      <c r="F38" s="57">
        <v>0</v>
      </c>
      <c r="G38" s="10"/>
      <c r="H38" s="7"/>
      <c r="I38" s="4"/>
      <c r="J38" s="5"/>
      <c r="K38" s="5"/>
      <c r="L38" s="4"/>
      <c r="M38" s="4"/>
      <c r="N38" s="2"/>
      <c r="O38" s="4"/>
      <c r="P38" s="11"/>
      <c r="Q38" s="10"/>
      <c r="R38" s="10"/>
      <c r="S38" s="2"/>
      <c r="T38" s="2"/>
      <c r="U38" s="6"/>
      <c r="V38" s="19"/>
      <c r="W38" s="10"/>
      <c r="X38" s="7"/>
      <c r="Y38" s="4"/>
      <c r="Z38" s="5"/>
      <c r="AA38" s="5"/>
      <c r="AB38" s="4"/>
      <c r="AC38" s="4"/>
      <c r="AD38" s="2"/>
      <c r="AE38" s="4"/>
      <c r="AF38" s="11">
        <f t="shared" si="17"/>
        <v>0</v>
      </c>
      <c r="AG38" s="10"/>
      <c r="AH38" s="10"/>
      <c r="AI38" s="2"/>
      <c r="AJ38" s="2"/>
      <c r="AK38" s="6"/>
      <c r="AL38" s="19"/>
    </row>
    <row r="39" spans="1:38" s="15" customFormat="1" ht="14">
      <c r="A39" s="21"/>
      <c r="B39" s="23" t="s">
        <v>30</v>
      </c>
      <c r="C39" s="24"/>
      <c r="D39" s="25"/>
      <c r="E39" s="25"/>
      <c r="F39" s="57"/>
      <c r="G39" s="18"/>
      <c r="H39" s="11"/>
      <c r="I39" s="18"/>
      <c r="J39" s="18"/>
      <c r="K39" s="18"/>
      <c r="L39" s="18"/>
      <c r="M39" s="18"/>
      <c r="N39" s="18"/>
      <c r="O39" s="11"/>
      <c r="P39" s="11"/>
      <c r="Q39" s="18"/>
      <c r="R39" s="18"/>
      <c r="S39" s="18"/>
      <c r="T39" s="18"/>
      <c r="U39" s="12"/>
      <c r="V39" s="19"/>
      <c r="W39" s="18"/>
      <c r="X39" s="11"/>
      <c r="Y39" s="18"/>
      <c r="Z39" s="18"/>
      <c r="AA39" s="18"/>
      <c r="AB39" s="18"/>
      <c r="AC39" s="18"/>
      <c r="AD39" s="18"/>
      <c r="AE39" s="11"/>
      <c r="AF39" s="11">
        <f t="shared" si="17"/>
        <v>0</v>
      </c>
      <c r="AG39" s="18"/>
      <c r="AH39" s="18"/>
      <c r="AI39" s="18"/>
      <c r="AJ39" s="18"/>
      <c r="AK39" s="12"/>
      <c r="AL39" s="19"/>
    </row>
    <row r="40" spans="1:38" s="15" customFormat="1" ht="14" hidden="1">
      <c r="A40" s="13">
        <v>2</v>
      </c>
      <c r="B40" s="1" t="s">
        <v>78</v>
      </c>
      <c r="C40" s="2">
        <v>6494</v>
      </c>
      <c r="D40" s="1">
        <v>17</v>
      </c>
      <c r="E40" s="1" t="s">
        <v>28</v>
      </c>
      <c r="F40" s="57">
        <v>26.251999999999999</v>
      </c>
      <c r="G40" s="2"/>
      <c r="H40" s="3"/>
      <c r="I40" s="4">
        <f t="shared" ref="I40:I47" si="29">IF(AND(J$214&gt;4,H40=1),6)+IF(AND(J$214&gt;4,H40=2),4)+IF(AND(J$214&gt;4,H40=3),3)+IF(AND(J$214&gt;4,H40=4),2)+IF(AND(J$214&gt;4,H40=5),1)+IF(AND(J$214&gt;4,H40&gt;5),1)+IF(AND(J$214=4,H40=1),4)+IF(AND(J$214=4,H40=2),3)+IF(AND(J$214=4,H40=3),2)+IF(AND(J$214=4,H40=4),1)+IF(AND(J$214=3,H40=1),3)+IF(AND(J$214=3,H40=2),2)+IF(AND(J$214=3,H40=3),1)+IF(AND(J$214=2,H40=1),2)+IF(AND(J$214=2,H40=2),1)+IF(AND(J$214=1,H40=1),1)</f>
        <v>0</v>
      </c>
      <c r="J40" s="5"/>
      <c r="K40" s="5"/>
      <c r="L40" s="4">
        <f t="shared" ref="L40:L47" si="30">IF(AND(J$214&gt;4,J40=1),12)+IF(AND(J$214&gt;4,J40=2),8)+IF(AND(J$214&gt;4,J40=3),6)+IF(AND(J$214&gt;4,J40=4),5)+IF(AND(J$214&gt;4,J40=5),4)+IF(AND(J$214&gt;4,J40=6),3)+IF(AND(J$214&gt;4,J40=7),2)+IF(AND(J$214&gt;4,J40&gt;7),1)+IF(AND(J$214=4,J40=1),8)+IF(AND(J$214=4,J40=2),6)+IF(AND(J$214=4,J40=3),4)+IF(AND(J$214=4,J40=4),2)+IF(AND(J$214=3,J40=1),6)+IF(AND(J$214=3,J40=2),4)+IF(AND(J$214=3,J40=3),2)+IF(AND(J$214=2,J40=1),4)+IF(AND(J$214=2,J40=2),2)+IF(AND(J$214=1,J40=1),2)</f>
        <v>0</v>
      </c>
      <c r="M40" s="4">
        <f t="shared" ref="M40:M47" si="31">IF(AND(J$214&gt;4,K40=1),12)+IF(AND(J$214&gt;4,K40=2),8)+IF(AND(J$214&gt;4,K40=3),6)+IF(AND(J$214&gt;4,K40=4),5)+IF(AND(J$214&gt;4,K40=5),4)+IF(AND(J$2014&gt;4,K40=6),3)+IF(AND(J$214&gt;4,K40=7),2)+IF(AND(J$214&gt;4,K40&gt;7),1)+IF(AND(J$214=4,K40=1),8)+IF(AND(J$214=4,K40=2),6)+IF(AND(J$214=4,K40=3),4)+IF(AND(J$214=4,K40=4),2)+IF(AND(J$214=3,K40=1),6)+IF(AND(J$214=3,K40=2),4)+IF(AND(J$214=3,K40=3),2)+IF(AND(J$214=2,K40=1),4)+IF(AND(J$214=2,K40=2),2)+IF(AND(J$214=1,K40=1),2)</f>
        <v>0</v>
      </c>
      <c r="N40" s="2" t="s">
        <v>26</v>
      </c>
      <c r="O40" s="4">
        <f t="shared" ref="O40" si="32">+I40+L40+M40+U40</f>
        <v>0</v>
      </c>
      <c r="P40" s="11">
        <f t="shared" ref="P40" si="33">O40</f>
        <v>0</v>
      </c>
      <c r="Q40" s="2"/>
      <c r="R40" s="2"/>
      <c r="S40" s="2" t="s">
        <v>26</v>
      </c>
      <c r="T40" s="2"/>
      <c r="U40" s="6"/>
      <c r="V40" s="19">
        <f t="shared" ref="V40:V47" si="34">MIN(F40,G40,Q40,R40)</f>
        <v>26.251999999999999</v>
      </c>
      <c r="W40" s="2"/>
      <c r="X40" s="3"/>
      <c r="Y40" s="4">
        <f t="shared" ref="Y40:Y47" si="35">IF(AND(Z$214&gt;4,X40=1),6)+IF(AND(Z$214&gt;4,X40=2),4)+IF(AND(Z$214&gt;4,X40=3),3)+IF(AND(Z$214&gt;4,X40=4),2)+IF(AND(Z$214&gt;4,X40=5),1)+IF(AND(Z$214&gt;4,X40&gt;5),1)+IF(AND(Z$214=4,X40=1),4)+IF(AND(Z$214=4,X40=2),3)+IF(AND(Z$214=4,X40=3),2)+IF(AND(Z$214=4,X40=4),1)+IF(AND(Z$214=3,X40=1),3)+IF(AND(Z$214=3,X40=2),2)+IF(AND(Z$214=3,X40=3),1)+IF(AND(Z$214=2,X40=1),2)+IF(AND(Z$214=2,X40=2),1)+IF(AND(Z$214=1,X40=1),1)</f>
        <v>0</v>
      </c>
      <c r="Z40" s="5"/>
      <c r="AA40" s="5"/>
      <c r="AB40" s="4">
        <f t="shared" ref="AB40:AB47" si="36">IF(AND(Z$214&gt;4,Z40=1),12)+IF(AND(Z$214&gt;4,Z40=2),8)+IF(AND(Z$214&gt;4,Z40=3),6)+IF(AND(Z$214&gt;4,Z40=4),5)+IF(AND(Z$214&gt;4,Z40=5),4)+IF(AND(Z$214&gt;4,Z40=6),3)+IF(AND(Z$214&gt;4,Z40=7),2)+IF(AND(Z$214&gt;4,Z40&gt;7),1)+IF(AND(Z$214=4,Z40=1),8)+IF(AND(Z$214=4,Z40=2),6)+IF(AND(Z$214=4,Z40=3),4)+IF(AND(Z$214=4,Z40=4),2)+IF(AND(Z$214=3,Z40=1),6)+IF(AND(Z$214=3,Z40=2),4)+IF(AND(Z$214=3,Z40=3),2)+IF(AND(Z$214=2,Z40=1),4)+IF(AND(Z$214=2,Z40=2),2)+IF(AND(Z$214=1,Z40=1),2)</f>
        <v>0</v>
      </c>
      <c r="AC40" s="4">
        <f t="shared" ref="AC40:AC47" si="37">IF(AND(Z$214&gt;4,AA40=1),12)+IF(AND(Z$214&gt;4,AA40=2),8)+IF(AND(Z$214&gt;4,AA40=3),6)+IF(AND(Z$214&gt;4,AA40=4),5)+IF(AND(Z$214&gt;4,AA40=5),4)+IF(AND(Z$2014&gt;4,AA40=6),3)+IF(AND(Z$214&gt;4,AA40=7),2)+IF(AND(Z$214&gt;4,AA40&gt;7),1)+IF(AND(Z$214=4,AA40=1),8)+IF(AND(Z$214=4,AA40=2),6)+IF(AND(Z$214=4,AA40=3),4)+IF(AND(Z$214=4,AA40=4),2)+IF(AND(Z$214=3,AA40=1),6)+IF(AND(Z$214=3,AA40=2),4)+IF(AND(Z$214=3,AA40=3),2)+IF(AND(Z$214=2,AA40=1),4)+IF(AND(Z$214=2,AA40=2),2)+IF(AND(Z$214=1,AA40=1),2)</f>
        <v>0</v>
      </c>
      <c r="AD40" s="2" t="s">
        <v>26</v>
      </c>
      <c r="AE40" s="4">
        <f t="shared" ref="AE40:AE47" si="38">+Y40+AB40+AC40+AK40</f>
        <v>0</v>
      </c>
      <c r="AF40" s="11">
        <f t="shared" si="17"/>
        <v>0</v>
      </c>
      <c r="AG40" s="2"/>
      <c r="AH40" s="2"/>
      <c r="AI40" s="2" t="s">
        <v>26</v>
      </c>
      <c r="AJ40" s="2"/>
      <c r="AK40" s="6"/>
      <c r="AL40" s="19">
        <f t="shared" ref="AL40:AL103" si="39">MIN(V40,W40,AG40,AH40)</f>
        <v>26.251999999999999</v>
      </c>
    </row>
    <row r="41" spans="1:38" s="15" customFormat="1" ht="14">
      <c r="A41" s="13">
        <v>1</v>
      </c>
      <c r="B41" s="1" t="s">
        <v>138</v>
      </c>
      <c r="C41" s="2">
        <v>36647</v>
      </c>
      <c r="D41" s="1">
        <v>110</v>
      </c>
      <c r="E41" s="1" t="s">
        <v>41</v>
      </c>
      <c r="F41" s="57">
        <v>26.876000000000001</v>
      </c>
      <c r="G41" s="2">
        <v>28.224</v>
      </c>
      <c r="H41" s="3">
        <v>1</v>
      </c>
      <c r="I41" s="4">
        <f t="shared" si="29"/>
        <v>2</v>
      </c>
      <c r="J41" s="5">
        <v>1</v>
      </c>
      <c r="K41" s="5">
        <v>1</v>
      </c>
      <c r="L41" s="4">
        <f t="shared" si="30"/>
        <v>4</v>
      </c>
      <c r="M41" s="4">
        <f t="shared" si="31"/>
        <v>4</v>
      </c>
      <c r="N41" s="2" t="s">
        <v>21</v>
      </c>
      <c r="O41" s="4">
        <f t="shared" ref="O41:O47" si="40">+I41+L41+M41+U41</f>
        <v>10</v>
      </c>
      <c r="P41" s="11">
        <f t="shared" ref="P41:P47" si="41">O41</f>
        <v>10</v>
      </c>
      <c r="Q41" s="2">
        <v>27.736999999999998</v>
      </c>
      <c r="R41" s="2">
        <v>28.253</v>
      </c>
      <c r="S41" s="2" t="s">
        <v>21</v>
      </c>
      <c r="T41" s="2"/>
      <c r="U41" s="6"/>
      <c r="V41" s="19">
        <f t="shared" si="34"/>
        <v>26.876000000000001</v>
      </c>
      <c r="W41" s="2"/>
      <c r="X41" s="3"/>
      <c r="Y41" s="4">
        <f t="shared" si="35"/>
        <v>0</v>
      </c>
      <c r="Z41" s="5">
        <v>1</v>
      </c>
      <c r="AA41" s="5"/>
      <c r="AB41" s="4">
        <f t="shared" si="36"/>
        <v>2</v>
      </c>
      <c r="AC41" s="4">
        <f t="shared" si="37"/>
        <v>0</v>
      </c>
      <c r="AD41" s="2" t="s">
        <v>21</v>
      </c>
      <c r="AE41" s="4">
        <f t="shared" si="38"/>
        <v>2</v>
      </c>
      <c r="AF41" s="11">
        <f t="shared" si="17"/>
        <v>12</v>
      </c>
      <c r="AG41" s="2">
        <v>27.199000000000002</v>
      </c>
      <c r="AH41" s="2"/>
      <c r="AI41" s="2" t="s">
        <v>21</v>
      </c>
      <c r="AJ41" s="2"/>
      <c r="AK41" s="6"/>
      <c r="AL41" s="19">
        <f t="shared" si="39"/>
        <v>26.876000000000001</v>
      </c>
    </row>
    <row r="42" spans="1:38" s="15" customFormat="1" ht="14">
      <c r="A42" s="13">
        <v>2</v>
      </c>
      <c r="B42" s="1" t="s">
        <v>126</v>
      </c>
      <c r="C42" s="2">
        <v>35716</v>
      </c>
      <c r="D42" s="1">
        <v>144</v>
      </c>
      <c r="E42" s="1" t="s">
        <v>125</v>
      </c>
      <c r="F42" s="57">
        <v>25.672000000000001</v>
      </c>
      <c r="G42" s="2"/>
      <c r="H42" s="3"/>
      <c r="I42" s="4">
        <f t="shared" si="29"/>
        <v>0</v>
      </c>
      <c r="J42" s="5">
        <v>2</v>
      </c>
      <c r="K42" s="5">
        <v>2</v>
      </c>
      <c r="L42" s="4">
        <f t="shared" si="30"/>
        <v>2</v>
      </c>
      <c r="M42" s="4">
        <f t="shared" si="31"/>
        <v>2</v>
      </c>
      <c r="N42" s="2" t="s">
        <v>21</v>
      </c>
      <c r="O42" s="4">
        <f t="shared" si="40"/>
        <v>4</v>
      </c>
      <c r="P42" s="11">
        <f t="shared" si="41"/>
        <v>4</v>
      </c>
      <c r="Q42" s="2">
        <v>28.181999999999999</v>
      </c>
      <c r="R42" s="2">
        <v>28.344000000000001</v>
      </c>
      <c r="S42" s="2" t="s">
        <v>21</v>
      </c>
      <c r="T42" s="6"/>
      <c r="U42" s="6"/>
      <c r="V42" s="19">
        <f t="shared" si="34"/>
        <v>25.672000000000001</v>
      </c>
      <c r="W42" s="2"/>
      <c r="X42" s="3"/>
      <c r="Y42" s="4">
        <f t="shared" si="35"/>
        <v>0</v>
      </c>
      <c r="Z42" s="5"/>
      <c r="AA42" s="5"/>
      <c r="AB42" s="4">
        <f t="shared" si="36"/>
        <v>0</v>
      </c>
      <c r="AC42" s="4">
        <f t="shared" si="37"/>
        <v>0</v>
      </c>
      <c r="AD42" s="2" t="s">
        <v>21</v>
      </c>
      <c r="AE42" s="4">
        <f t="shared" si="38"/>
        <v>0</v>
      </c>
      <c r="AF42" s="11">
        <f t="shared" si="17"/>
        <v>4</v>
      </c>
      <c r="AG42" s="2"/>
      <c r="AH42" s="2"/>
      <c r="AI42" s="2" t="s">
        <v>21</v>
      </c>
      <c r="AJ42" s="6"/>
      <c r="AK42" s="6"/>
      <c r="AL42" s="19">
        <f t="shared" si="39"/>
        <v>25.672000000000001</v>
      </c>
    </row>
    <row r="43" spans="1:38" s="15" customFormat="1" ht="14" hidden="1">
      <c r="A43" s="13">
        <v>4</v>
      </c>
      <c r="B43" s="1" t="s">
        <v>68</v>
      </c>
      <c r="C43" s="2">
        <v>27383</v>
      </c>
      <c r="D43" s="1">
        <v>95</v>
      </c>
      <c r="E43" s="1" t="s">
        <v>41</v>
      </c>
      <c r="F43" s="57">
        <v>25.553999999999998</v>
      </c>
      <c r="G43" s="2"/>
      <c r="H43" s="3"/>
      <c r="I43" s="4">
        <f t="shared" si="29"/>
        <v>0</v>
      </c>
      <c r="J43" s="5"/>
      <c r="K43" s="5"/>
      <c r="L43" s="4">
        <f t="shared" si="30"/>
        <v>0</v>
      </c>
      <c r="M43" s="4">
        <f t="shared" si="31"/>
        <v>0</v>
      </c>
      <c r="N43" s="2" t="s">
        <v>21</v>
      </c>
      <c r="O43" s="4">
        <f t="shared" si="40"/>
        <v>0</v>
      </c>
      <c r="P43" s="11">
        <f t="shared" si="41"/>
        <v>0</v>
      </c>
      <c r="Q43" s="2"/>
      <c r="R43" s="2"/>
      <c r="S43" s="2" t="s">
        <v>21</v>
      </c>
      <c r="T43" s="2"/>
      <c r="U43" s="6"/>
      <c r="V43" s="19">
        <f t="shared" si="34"/>
        <v>25.553999999999998</v>
      </c>
      <c r="W43" s="2"/>
      <c r="X43" s="3"/>
      <c r="Y43" s="4">
        <f t="shared" si="35"/>
        <v>0</v>
      </c>
      <c r="Z43" s="5"/>
      <c r="AA43" s="5"/>
      <c r="AB43" s="4">
        <f t="shared" si="36"/>
        <v>0</v>
      </c>
      <c r="AC43" s="4">
        <f t="shared" si="37"/>
        <v>0</v>
      </c>
      <c r="AD43" s="2" t="s">
        <v>21</v>
      </c>
      <c r="AE43" s="4">
        <f t="shared" si="38"/>
        <v>0</v>
      </c>
      <c r="AF43" s="11">
        <f t="shared" si="17"/>
        <v>0</v>
      </c>
      <c r="AG43" s="2"/>
      <c r="AH43" s="2"/>
      <c r="AI43" s="2" t="s">
        <v>21</v>
      </c>
      <c r="AJ43" s="2"/>
      <c r="AK43" s="6"/>
      <c r="AL43" s="19">
        <f t="shared" si="39"/>
        <v>25.553999999999998</v>
      </c>
    </row>
    <row r="44" spans="1:38" s="15" customFormat="1" ht="14" hidden="1">
      <c r="A44" s="13">
        <v>6</v>
      </c>
      <c r="B44" s="1" t="s">
        <v>161</v>
      </c>
      <c r="C44" s="2">
        <v>6053</v>
      </c>
      <c r="D44" s="1">
        <v>178</v>
      </c>
      <c r="E44" s="1" t="s">
        <v>41</v>
      </c>
      <c r="F44" s="57">
        <v>26.693000000000001</v>
      </c>
      <c r="G44" s="2"/>
      <c r="H44" s="3"/>
      <c r="I44" s="4">
        <f t="shared" si="29"/>
        <v>0</v>
      </c>
      <c r="J44" s="5"/>
      <c r="K44" s="5"/>
      <c r="L44" s="4">
        <f t="shared" si="30"/>
        <v>0</v>
      </c>
      <c r="M44" s="4">
        <f t="shared" si="31"/>
        <v>0</v>
      </c>
      <c r="N44" s="2"/>
      <c r="O44" s="4">
        <f t="shared" si="40"/>
        <v>0</v>
      </c>
      <c r="P44" s="11">
        <f t="shared" si="41"/>
        <v>0</v>
      </c>
      <c r="Q44" s="2"/>
      <c r="R44" s="2"/>
      <c r="S44" s="2"/>
      <c r="T44" s="2"/>
      <c r="U44" s="6"/>
      <c r="V44" s="19">
        <f t="shared" si="34"/>
        <v>26.693000000000001</v>
      </c>
      <c r="W44" s="2"/>
      <c r="X44" s="3"/>
      <c r="Y44" s="4">
        <f t="shared" si="35"/>
        <v>0</v>
      </c>
      <c r="Z44" s="5"/>
      <c r="AA44" s="5"/>
      <c r="AB44" s="4">
        <f t="shared" si="36"/>
        <v>0</v>
      </c>
      <c r="AC44" s="4">
        <f t="shared" si="37"/>
        <v>0</v>
      </c>
      <c r="AD44" s="2"/>
      <c r="AE44" s="4">
        <f t="shared" si="38"/>
        <v>0</v>
      </c>
      <c r="AF44" s="11">
        <f t="shared" si="17"/>
        <v>0</v>
      </c>
      <c r="AG44" s="2"/>
      <c r="AH44" s="2"/>
      <c r="AI44" s="2"/>
      <c r="AJ44" s="2"/>
      <c r="AK44" s="6"/>
      <c r="AL44" s="19">
        <f t="shared" si="39"/>
        <v>26.693000000000001</v>
      </c>
    </row>
    <row r="45" spans="1:38" s="15" customFormat="1" ht="14" hidden="1">
      <c r="A45" s="13">
        <v>7</v>
      </c>
      <c r="B45" s="1" t="s">
        <v>117</v>
      </c>
      <c r="C45" s="2">
        <v>19028</v>
      </c>
      <c r="D45" s="1">
        <v>6</v>
      </c>
      <c r="E45" s="1" t="s">
        <v>28</v>
      </c>
      <c r="F45" s="57">
        <v>25.765999999999998</v>
      </c>
      <c r="G45" s="2"/>
      <c r="H45" s="3"/>
      <c r="I45" s="4">
        <f t="shared" si="29"/>
        <v>0</v>
      </c>
      <c r="J45" s="5"/>
      <c r="K45" s="5"/>
      <c r="L45" s="4">
        <f t="shared" si="30"/>
        <v>0</v>
      </c>
      <c r="M45" s="4">
        <f t="shared" si="31"/>
        <v>0</v>
      </c>
      <c r="N45" s="2"/>
      <c r="O45" s="4">
        <f t="shared" si="40"/>
        <v>0</v>
      </c>
      <c r="P45" s="11">
        <f t="shared" si="41"/>
        <v>0</v>
      </c>
      <c r="Q45" s="2"/>
      <c r="R45" s="2"/>
      <c r="S45" s="2"/>
      <c r="T45" s="2"/>
      <c r="U45" s="6"/>
      <c r="V45" s="19">
        <f t="shared" si="34"/>
        <v>25.765999999999998</v>
      </c>
      <c r="W45" s="2"/>
      <c r="X45" s="3"/>
      <c r="Y45" s="4">
        <f t="shared" si="35"/>
        <v>0</v>
      </c>
      <c r="Z45" s="5"/>
      <c r="AA45" s="5"/>
      <c r="AB45" s="4">
        <f t="shared" si="36"/>
        <v>0</v>
      </c>
      <c r="AC45" s="4">
        <f t="shared" si="37"/>
        <v>0</v>
      </c>
      <c r="AD45" s="2"/>
      <c r="AE45" s="4">
        <f t="shared" si="38"/>
        <v>0</v>
      </c>
      <c r="AF45" s="11">
        <f t="shared" si="17"/>
        <v>0</v>
      </c>
      <c r="AG45" s="2"/>
      <c r="AH45" s="2"/>
      <c r="AI45" s="2"/>
      <c r="AJ45" s="2"/>
      <c r="AK45" s="6"/>
      <c r="AL45" s="19">
        <f t="shared" si="39"/>
        <v>25.765999999999998</v>
      </c>
    </row>
    <row r="46" spans="1:38" s="15" customFormat="1" ht="14" hidden="1">
      <c r="A46" s="13">
        <v>8</v>
      </c>
      <c r="B46" s="1" t="s">
        <v>42</v>
      </c>
      <c r="C46" s="2">
        <v>4691</v>
      </c>
      <c r="D46" s="1">
        <v>14</v>
      </c>
      <c r="E46" s="1" t="s">
        <v>41</v>
      </c>
      <c r="F46" s="57">
        <v>27.001000000000001</v>
      </c>
      <c r="G46" s="2"/>
      <c r="H46" s="3"/>
      <c r="I46" s="4">
        <f t="shared" si="29"/>
        <v>0</v>
      </c>
      <c r="J46" s="5"/>
      <c r="K46" s="5"/>
      <c r="L46" s="4">
        <f t="shared" si="30"/>
        <v>0</v>
      </c>
      <c r="M46" s="4">
        <f t="shared" si="31"/>
        <v>0</v>
      </c>
      <c r="N46" s="2"/>
      <c r="O46" s="4">
        <f t="shared" si="40"/>
        <v>0</v>
      </c>
      <c r="P46" s="11">
        <f t="shared" si="41"/>
        <v>0</v>
      </c>
      <c r="Q46" s="2"/>
      <c r="R46" s="2"/>
      <c r="S46" s="2"/>
      <c r="T46" s="2"/>
      <c r="U46" s="6"/>
      <c r="V46" s="19">
        <f t="shared" si="34"/>
        <v>27.001000000000001</v>
      </c>
      <c r="W46" s="2"/>
      <c r="X46" s="3"/>
      <c r="Y46" s="4">
        <f t="shared" si="35"/>
        <v>0</v>
      </c>
      <c r="Z46" s="5"/>
      <c r="AA46" s="5"/>
      <c r="AB46" s="4">
        <f t="shared" si="36"/>
        <v>0</v>
      </c>
      <c r="AC46" s="4">
        <f t="shared" si="37"/>
        <v>0</v>
      </c>
      <c r="AD46" s="2"/>
      <c r="AE46" s="4">
        <f t="shared" si="38"/>
        <v>0</v>
      </c>
      <c r="AF46" s="11">
        <f t="shared" si="17"/>
        <v>0</v>
      </c>
      <c r="AG46" s="2"/>
      <c r="AH46" s="2"/>
      <c r="AI46" s="2"/>
      <c r="AJ46" s="2"/>
      <c r="AK46" s="6"/>
      <c r="AL46" s="19">
        <f t="shared" si="39"/>
        <v>27.001000000000001</v>
      </c>
    </row>
    <row r="47" spans="1:38" s="15" customFormat="1" ht="14" hidden="1">
      <c r="A47" s="13">
        <v>9</v>
      </c>
      <c r="B47" s="1" t="s">
        <v>140</v>
      </c>
      <c r="C47" s="2">
        <v>6355</v>
      </c>
      <c r="D47" s="1">
        <v>33</v>
      </c>
      <c r="E47" s="1" t="s">
        <v>139</v>
      </c>
      <c r="F47" s="57">
        <v>25.824999999999999</v>
      </c>
      <c r="G47" s="2"/>
      <c r="H47" s="3"/>
      <c r="I47" s="4">
        <f t="shared" si="29"/>
        <v>0</v>
      </c>
      <c r="J47" s="5"/>
      <c r="K47" s="5"/>
      <c r="L47" s="4">
        <f t="shared" si="30"/>
        <v>0</v>
      </c>
      <c r="M47" s="4">
        <f t="shared" si="31"/>
        <v>0</v>
      </c>
      <c r="N47" s="2"/>
      <c r="O47" s="4">
        <f t="shared" si="40"/>
        <v>0</v>
      </c>
      <c r="P47" s="11">
        <f t="shared" si="41"/>
        <v>0</v>
      </c>
      <c r="Q47" s="2"/>
      <c r="R47" s="2"/>
      <c r="S47" s="2"/>
      <c r="T47" s="2"/>
      <c r="U47" s="6"/>
      <c r="V47" s="19">
        <f t="shared" si="34"/>
        <v>25.824999999999999</v>
      </c>
      <c r="W47" s="2"/>
      <c r="X47" s="3"/>
      <c r="Y47" s="4">
        <f t="shared" si="35"/>
        <v>0</v>
      </c>
      <c r="Z47" s="5"/>
      <c r="AA47" s="5"/>
      <c r="AB47" s="4">
        <f t="shared" si="36"/>
        <v>0</v>
      </c>
      <c r="AC47" s="4">
        <f t="shared" si="37"/>
        <v>0</v>
      </c>
      <c r="AD47" s="2"/>
      <c r="AE47" s="4">
        <f t="shared" si="38"/>
        <v>0</v>
      </c>
      <c r="AF47" s="11">
        <f t="shared" si="17"/>
        <v>0</v>
      </c>
      <c r="AG47" s="2"/>
      <c r="AH47" s="2"/>
      <c r="AI47" s="2"/>
      <c r="AJ47" s="2"/>
      <c r="AK47" s="6"/>
      <c r="AL47" s="19">
        <f t="shared" si="39"/>
        <v>25.824999999999999</v>
      </c>
    </row>
    <row r="48" spans="1:38" s="15" customFormat="1" ht="14">
      <c r="B48" s="22">
        <v>2</v>
      </c>
      <c r="C48" s="17"/>
      <c r="D48" s="1"/>
      <c r="E48" s="1"/>
      <c r="F48" s="57"/>
      <c r="G48" s="10"/>
      <c r="H48" s="7"/>
      <c r="I48" s="2"/>
      <c r="J48" s="2"/>
      <c r="K48" s="2"/>
      <c r="L48" s="2"/>
      <c r="M48" s="7"/>
      <c r="N48" s="7"/>
      <c r="O48" s="4"/>
      <c r="P48" s="11"/>
      <c r="Q48" s="10"/>
      <c r="R48" s="2"/>
      <c r="S48" s="2"/>
      <c r="T48" s="2"/>
      <c r="U48" s="6"/>
      <c r="V48" s="19">
        <f t="shared" ref="V48:V99" si="42">MIN(F48,G48,Q48,R48)</f>
        <v>0</v>
      </c>
      <c r="W48" s="10"/>
      <c r="X48" s="7"/>
      <c r="Y48" s="2"/>
      <c r="Z48" s="2"/>
      <c r="AA48" s="2"/>
      <c r="AB48" s="2"/>
      <c r="AC48" s="7"/>
      <c r="AD48" s="7"/>
      <c r="AE48" s="4"/>
      <c r="AF48" s="11">
        <f t="shared" si="17"/>
        <v>0</v>
      </c>
      <c r="AG48" s="10"/>
      <c r="AH48" s="2"/>
      <c r="AI48" s="2"/>
      <c r="AJ48" s="2"/>
      <c r="AK48" s="6"/>
      <c r="AL48" s="19">
        <f t="shared" si="39"/>
        <v>0</v>
      </c>
    </row>
    <row r="49" spans="1:38" s="15" customFormat="1" ht="14">
      <c r="A49" s="21"/>
      <c r="B49" s="23" t="s">
        <v>32</v>
      </c>
      <c r="C49" s="24"/>
      <c r="D49" s="50"/>
      <c r="E49" s="51"/>
      <c r="F49" s="57"/>
      <c r="G49" s="18"/>
      <c r="H49" s="11"/>
      <c r="I49" s="18"/>
      <c r="J49" s="18"/>
      <c r="K49" s="18"/>
      <c r="L49" s="18"/>
      <c r="M49" s="18"/>
      <c r="N49" s="18"/>
      <c r="O49" s="11"/>
      <c r="P49" s="11"/>
      <c r="Q49" s="18"/>
      <c r="R49" s="18"/>
      <c r="S49" s="18"/>
      <c r="T49" s="18"/>
      <c r="U49" s="12"/>
      <c r="V49" s="19">
        <f t="shared" si="42"/>
        <v>0</v>
      </c>
      <c r="W49" s="18"/>
      <c r="X49" s="11"/>
      <c r="Y49" s="18"/>
      <c r="Z49" s="18"/>
      <c r="AA49" s="18"/>
      <c r="AB49" s="18"/>
      <c r="AC49" s="18"/>
      <c r="AD49" s="18"/>
      <c r="AE49" s="11"/>
      <c r="AF49" s="11">
        <f t="shared" si="17"/>
        <v>0</v>
      </c>
      <c r="AG49" s="18"/>
      <c r="AH49" s="18"/>
      <c r="AI49" s="18"/>
      <c r="AJ49" s="18"/>
      <c r="AK49" s="12"/>
      <c r="AL49" s="19">
        <f t="shared" si="39"/>
        <v>0</v>
      </c>
    </row>
    <row r="50" spans="1:38" s="15" customFormat="1" ht="14">
      <c r="A50" s="13">
        <v>1</v>
      </c>
      <c r="B50" s="1" t="s">
        <v>155</v>
      </c>
      <c r="C50" s="2">
        <v>41398</v>
      </c>
      <c r="D50" s="1">
        <v>213</v>
      </c>
      <c r="E50" s="1" t="s">
        <v>39</v>
      </c>
      <c r="F50" s="57">
        <v>29.151</v>
      </c>
      <c r="G50" s="2">
        <v>29.814</v>
      </c>
      <c r="H50" s="3">
        <v>1</v>
      </c>
      <c r="I50" s="4">
        <f>IF(AND(J$216&gt;4,H50=1),6)+IF(AND(J$216&gt;4,H50=2),4)+IF(AND(J$216&gt;4,H50=3),3)+IF(AND(J$216&gt;4,H50=4),2)+IF(AND(J$216&gt;4,H50=5),1)+IF(AND(J$216&gt;4,H50&gt;5),1)+IF(AND(J$216=4,H50=1),4)+IF(AND(J$216=4,H50=2),3)+IF(AND(J$216=4,H50=3),2)+IF(AND(J$216=4,H50=4),1)+IF(AND(J$216=3,H50=1),3)+IF(AND(J$216=3,H50=2),2)+IF(AND(J$216=3,H50=3),1)+IF(AND(J$216=2,H50=1),2)+IF(AND(J$216=2,H50=2),1)+IF(AND(J$216=1,H50=1),1)</f>
        <v>3</v>
      </c>
      <c r="J50" s="5">
        <v>1</v>
      </c>
      <c r="K50" s="5">
        <v>1</v>
      </c>
      <c r="L50" s="7">
        <f>IF(AND(J$216&gt;4,J50=1),12)+IF(AND(J$216&gt;4,J50=2),8)+IF(AND(J$216&gt;4,J50=3),6)+IF(AND(J$216&gt;4,J50=4),5)+IF(AND(J$216&gt;4,J50=5),4)+IF(AND(J$216&gt;4,J50=6),3)+IF(AND(J$216&gt;4,J50=7),2)+IF(AND(J$216&gt;4,J50&gt;7),1)+IF(AND(J$216=4,J50=1),8)+IF(AND(J$216=4,J50=2),6)+IF(AND(J$216=4,J50=3),4)+IF(AND(J$216=4,J50=4),2)+IF(AND(J$216=3,J50=1),6)+IF(AND(J$216=3,J50=2),4)+IF(AND(J$216=3,J50=3),2)+IF(AND(J$216=2,J50=1),4)+IF(AND(J$216=2,J50=2),2)+IF(AND(J$216=1,J50=1),2)</f>
        <v>6</v>
      </c>
      <c r="M50" s="7">
        <f>IF(AND(J$216&gt;4,K50=1),12)+IF(AND(J$216&gt;4,K50=2),8)+IF(AND(J$216&gt;4,K50=3),6)+IF(AND(J$216&gt;4,K50=4),5)+IF(AND(J$216&gt;4,K50=5),4)+IF(AND(J$216&gt;4,K50=6),3)+IF(AND(J$216&gt;4,K50=7),2)+IF(AND(J$216&gt;4,K50&gt;7),1)+IF(AND(J$216=4,K50=1),8)+IF(AND(J$216=4,K50=2),6)+IF(AND(J$216=4,K50=3),4)+IF(AND(J$216=4,K50=4),2)+IF(AND(J$216=3,K50=1),6)+IF(AND(J$216=3,K50=2),4)+IF(AND(J$216=3,K50=3),2)+IF(AND(J$216=2,K50=1),4)+IF(AND(J$216=2,K50=2),2)+IF(AND(J$216=1,K50=1),2)</f>
        <v>6</v>
      </c>
      <c r="N50" s="2" t="s">
        <v>31</v>
      </c>
      <c r="O50" s="4">
        <f t="shared" ref="O50:O58" si="43">+I50+L50+M50+U50</f>
        <v>16</v>
      </c>
      <c r="P50" s="11">
        <f t="shared" ref="P50:P58" si="44">O50</f>
        <v>16</v>
      </c>
      <c r="Q50" s="2">
        <v>28.713999999999999</v>
      </c>
      <c r="R50" s="2">
        <v>29.024999999999999</v>
      </c>
      <c r="S50" s="2" t="s">
        <v>26</v>
      </c>
      <c r="T50" s="8" t="s">
        <v>99</v>
      </c>
      <c r="U50" s="6">
        <v>1</v>
      </c>
      <c r="V50" s="19">
        <f t="shared" ref="V50:V58" si="45">MIN(F50,G50,Q50,R50)</f>
        <v>28.713999999999999</v>
      </c>
      <c r="W50" s="2"/>
      <c r="X50" s="3"/>
      <c r="Y50" s="4">
        <f t="shared" ref="Y50:Y60" si="46">IF(AND(Z$215&gt;4,X50=1),6)+IF(AND(Z$215&gt;4,X50=2),4)+IF(AND(Z$215&gt;4,X50=3),3)+IF(AND(Z$215&gt;4,X50=4),2)+IF(AND(Z$215&gt;4,X50=5),1)+IF(AND(Z$215&gt;4,X50&gt;5),1)+IF(AND(Z$215=4,X50=1),4)+IF(AND(Z$215=4,X50=2),3)+IF(AND(Z$215=4,X50=3),2)+IF(AND(Z$215=4,X50=4),1)+IF(AND(Z$215=3,X50=1),3)+IF(AND(Z$215=3,X50=2),2)+IF(AND(Z$215=3,X50=3),1)+IF(AND(Z$215=2,X50=1),2)+IF(AND(Z$215=2,X50=2),1)+IF(AND(Z$215=1,X50=1),1)</f>
        <v>0</v>
      </c>
      <c r="Z50" s="5"/>
      <c r="AA50" s="5"/>
      <c r="AB50" s="7">
        <f t="shared" ref="AB50" si="47">IF(AND(Z$215&gt;4,Z50=1),12)+IF(AND(Z$215&gt;4,Z50=2),8)+IF(AND(Z$215&gt;4,Z50=3),6)+IF(AND(Z$215&gt;4,Z50=4),5)+IF(AND(Z$215&gt;4,Z50=5),4)+IF(AND(Z$215&gt;4,Z50=6),3)+IF(AND(Z$215&gt;4,Z50=7),2)+IF(AND(Z$215&gt;4,Z50&gt;7),1)+IF(AND(Z$215=4,Z50=1),8)+IF(AND(Z$215=4,Z50=2),6)+IF(AND(Z$215=4,Z50=3),4)+IF(AND(Z$215=4,Z50=4),2)+IF(AND(Z$215=3,Z50=1),6)+IF(AND(Z$215=3,Z50=2),4)+IF(AND(Z$215=3,Z50=3),2)+IF(AND(Z$215=2,Z50=1),4)+IF(AND(Z$215=2,Z50=2),2)+IF(AND(Z$215=1,Z50=1),2)</f>
        <v>0</v>
      </c>
      <c r="AC50" s="7">
        <f>IF(AND(Z$215&gt;4,AA50=1),12)+IF(AND(Z$215&gt;4,AA50=2),8)+IF(AND(Z$215&gt;4,AA50=3),6)+IF(AND(Z$215&gt;4,AA50=4),5)+IF(AND(Z$215&gt;4,AA50=5),4)+IF(AND(Z$215&gt;4,AA50=6),3)+IF(AND(Z$215&gt;4,AA50=7),2)+IF(AND(Z$215&gt;4,AA50&gt;7),1)+IF(AND(Z$215=4,AA50=1),8)+IF(AND(Z$215=4,AA50=2),6)+IF(AND(Z$215=4,AA50=3),4)+IF(AND(Z$215=4,AA50=4),2)+IF(AND(Z$215=3,AA50=1),6)+IF(AND(Z$215=3,AA50=2),4)+IF(AND(Z$215=3,AA50=3),2)+IF(AND(Z$215=2,AA50=1),4)+IF(AND(Z$215=2,AA50=2),2)+IF(AND(Z$215=1,AA50=1),2)</f>
        <v>0</v>
      </c>
      <c r="AD50" s="2" t="s">
        <v>26</v>
      </c>
      <c r="AE50" s="4">
        <f t="shared" ref="AE50:AE59" si="48">+Y50+AB50+AC50+AK50</f>
        <v>0</v>
      </c>
      <c r="AF50" s="11">
        <f t="shared" si="17"/>
        <v>16</v>
      </c>
      <c r="AG50" s="2"/>
      <c r="AH50" s="2"/>
      <c r="AI50" s="2" t="s">
        <v>26</v>
      </c>
      <c r="AJ50" s="6"/>
      <c r="AK50" s="6"/>
      <c r="AL50" s="19">
        <f t="shared" si="39"/>
        <v>28.713999999999999</v>
      </c>
    </row>
    <row r="51" spans="1:38" s="15" customFormat="1" ht="14">
      <c r="A51" s="13">
        <v>2</v>
      </c>
      <c r="B51" s="1" t="s">
        <v>84</v>
      </c>
      <c r="C51" s="2">
        <v>39592</v>
      </c>
      <c r="D51" s="1">
        <v>36</v>
      </c>
      <c r="E51" s="1" t="s">
        <v>39</v>
      </c>
      <c r="F51" s="57">
        <v>27.954999999999998</v>
      </c>
      <c r="G51" s="2">
        <v>29.463999999999999</v>
      </c>
      <c r="H51" s="3">
        <v>2</v>
      </c>
      <c r="I51" s="4">
        <f t="shared" ref="I51:I60" si="49">IF(AND(J$215&gt;4,H51=1),6)+IF(AND(J$215&gt;4,H51=2),4)+IF(AND(J$215&gt;4,H51=3),3)+IF(AND(J$215&gt;4,H51=4),2)+IF(AND(J$215&gt;4,H51=5),1)+IF(AND(J$215&gt;4,H51&gt;5),1)+IF(AND(J$215=4,H51=1),4)+IF(AND(J$215=4,H51=2),3)+IF(AND(J$215=4,H51=3),2)+IF(AND(J$215=4,H51=4),1)+IF(AND(J$215=3,H51=1),3)+IF(AND(J$215=3,H51=2),2)+IF(AND(J$215=3,H51=3),1)+IF(AND(J$215=2,H51=1),2)+IF(AND(J$215=2,H51=2),1)+IF(AND(J$215=1,H51=1),1)</f>
        <v>2</v>
      </c>
      <c r="J51" s="5">
        <v>1</v>
      </c>
      <c r="K51" s="5">
        <v>1</v>
      </c>
      <c r="L51" s="7">
        <f t="shared" ref="L51:L59" si="50">IF(AND(J$215&gt;4,J51=1),12)+IF(AND(J$215&gt;4,J51=2),8)+IF(AND(J$215&gt;4,J51=3),6)+IF(AND(J$215&gt;4,J51=4),5)+IF(AND(J$215&gt;4,J51=5),4)+IF(AND(J$215&gt;4,J51=6),3)+IF(AND(J$215&gt;4,J51=7),2)+IF(AND(J$215&gt;4,J51&gt;7),1)+IF(AND(J$215=4,J51=1),8)+IF(AND(J$215=4,J51=2),6)+IF(AND(J$215=4,J51=3),4)+IF(AND(J$215=4,J51=4),2)+IF(AND(J$215=3,J51=1),6)+IF(AND(J$215=3,J51=2),4)+IF(AND(J$215=3,J51=3),2)+IF(AND(J$215=2,J51=1),4)+IF(AND(J$215=2,J51=2),2)+IF(AND(J$215=1,J51=1),2)</f>
        <v>6</v>
      </c>
      <c r="M51" s="7">
        <f>IF(AND(J$215&gt;4,K51=1),12)+IF(AND(J$215&gt;4,K51=2),8)+IF(AND(J$215&gt;4,K51=3),6)+IF(AND(J$215&gt;4,K51=4),5)+IF(AND(J$215&gt;4,K51=5),4)+IF(AND(J$215&gt;4,K51=6),3)+IF(AND(J$215&gt;4,K51=7),2)+IF(AND(J$215&gt;4,K51&gt;7),1)+IF(AND(J$215=4,K51=1),8)+IF(AND(J$215=4,K51=2),6)+IF(AND(J$215=4,K51=3),4)+IF(AND(J$215=4,K51=4),2)+IF(AND(J$215=3,K51=1),6)+IF(AND(J$215=3,K51=2),4)+IF(AND(J$215=3,K51=3),2)+IF(AND(J$215=2,K51=1),4)+IF(AND(J$215=2,K51=2),2)+IF(AND(J$215=1,K51=1),2)</f>
        <v>6</v>
      </c>
      <c r="N51" s="2" t="s">
        <v>26</v>
      </c>
      <c r="O51" s="4">
        <f t="shared" si="43"/>
        <v>15</v>
      </c>
      <c r="P51" s="11">
        <f t="shared" si="44"/>
        <v>15</v>
      </c>
      <c r="Q51" s="10">
        <v>28.02</v>
      </c>
      <c r="R51" s="2">
        <v>27.923999999999999</v>
      </c>
      <c r="S51" s="2" t="s">
        <v>26</v>
      </c>
      <c r="T51" s="2"/>
      <c r="U51" s="6">
        <v>1</v>
      </c>
      <c r="V51" s="19">
        <f t="shared" si="45"/>
        <v>27.923999999999999</v>
      </c>
      <c r="W51" s="2"/>
      <c r="X51" s="3"/>
      <c r="Y51" s="4">
        <f t="shared" si="46"/>
        <v>0</v>
      </c>
      <c r="Z51" s="5"/>
      <c r="AA51" s="5"/>
      <c r="AB51" s="7">
        <f t="shared" ref="AB51:AB60" si="51">IF(AND(Z$215&gt;4,Z51=1),12)+IF(AND(Z$215&gt;4,Z51=2),8)+IF(AND(Z$215&gt;4,Z51=3),6)+IF(AND(Z$215&gt;4,Z51=4),5)+IF(AND(Z$215&gt;4,Z51=5),4)+IF(AND(Z$215&gt;4,Z51=6),3)+IF(AND(Z$215&gt;4,Z51=7),2)+IF(AND(Z$215&gt;4,Z51&gt;7),1)+IF(AND(Z$215=4,Z51=1),8)+IF(AND(Z$215=4,Z51=2),6)+IF(AND(Z$215=4,Z51=3),4)+IF(AND(Z$215=4,Z51=4),2)+IF(AND(Z$215=3,Z51=1),6)+IF(AND(Z$215=3,Z51=2),4)+IF(AND(Z$215=3,Z51=3),2)+IF(AND(Z$215=2,Z51=1),4)+IF(AND(Z$215=2,Z51=2),2)+IF(AND(Z$215=1,Z51=1),2)</f>
        <v>0</v>
      </c>
      <c r="AC51" s="7">
        <f t="shared" ref="AC51:AC60" si="52">IF(AND(Z$215&gt;4,AA51=1),12)+IF(AND(Z$215&gt;4,AA51=2),8)+IF(AND(Z$215&gt;4,AA51=3),6)+IF(AND(Z$215&gt;4,AA51=4),5)+IF(AND(Z$215&gt;4,AA51=5),4)+IF(AND(Z$215&gt;4,AA51=6),3)+IF(AND(Z$215&gt;4,AA51=7),2)+IF(AND(Z$215&gt;4,AA51&gt;7),1)+IF(AND(Z$215=4,AA51=1),8)+IF(AND(Z$215=4,AA51=2),6)+IF(AND(Z$215=4,AA51=3),4)+IF(AND(Z$215=4,AA51=4),2)+IF(AND(Z$215=3,AA51=1),6)+IF(AND(Z$215=3,AA51=2),4)+IF(AND(Z$215=3,AA51=3),2)+IF(AND(Z$215=2,AA51=1),4)+IF(AND(Z$215=2,AA51=2),2)+IF(AND(Z$215=1,AA51=1),2)</f>
        <v>0</v>
      </c>
      <c r="AD51" s="2" t="s">
        <v>26</v>
      </c>
      <c r="AE51" s="4">
        <f t="shared" si="48"/>
        <v>0</v>
      </c>
      <c r="AF51" s="11">
        <f t="shared" si="17"/>
        <v>15</v>
      </c>
      <c r="AG51" s="10">
        <v>27.963000000000001</v>
      </c>
      <c r="AH51" s="2"/>
      <c r="AI51" s="2" t="s">
        <v>26</v>
      </c>
      <c r="AJ51" s="2"/>
      <c r="AK51" s="6"/>
      <c r="AL51" s="19">
        <f t="shared" si="39"/>
        <v>27.923999999999999</v>
      </c>
    </row>
    <row r="52" spans="1:38" s="15" customFormat="1" ht="14">
      <c r="A52" s="13">
        <v>3</v>
      </c>
      <c r="B52" s="1" t="s">
        <v>144</v>
      </c>
      <c r="C52" s="2">
        <v>39641</v>
      </c>
      <c r="D52" s="1">
        <v>911</v>
      </c>
      <c r="E52" s="1" t="s">
        <v>39</v>
      </c>
      <c r="F52" s="57">
        <v>28.506</v>
      </c>
      <c r="G52" s="2">
        <v>28.614999999999998</v>
      </c>
      <c r="H52" s="3">
        <v>1</v>
      </c>
      <c r="I52" s="4">
        <f t="shared" si="49"/>
        <v>3</v>
      </c>
      <c r="J52" s="5">
        <v>2</v>
      </c>
      <c r="K52" s="5">
        <v>2</v>
      </c>
      <c r="L52" s="7">
        <f t="shared" si="50"/>
        <v>4</v>
      </c>
      <c r="M52" s="7">
        <f t="shared" ref="M52:M59" si="53">IF(AND(J$215&gt;4,K52=1),12)+IF(AND(J$215&gt;4,K52=2),8)+IF(AND(J$215&gt;4,K52=3),6)+IF(AND(J$215&gt;4,K52=4),5)+IF(AND(J$215&gt;4,K52=5),4)+IF(AND(J$215&gt;4,K52=6),3)+IF(AND(J$215&gt;4,K52=7),2)+IF(AND(J$215&gt;4,K52&gt;7),1)+IF(AND(J$215=4,K52=1),8)+IF(AND(J$215=4,K52=2),6)+IF(AND(J$215=4,K52=3),4)+IF(AND(J$215=4,K52=4),2)+IF(AND(J$215=3,K52=1),6)+IF(AND(J$215=3,K52=2),4)+IF(AND(J$215=3,K52=3),2)+IF(AND(J$215=2,K52=1),4)+IF(AND(J$215=2,K52=2),2)+IF(AND(J$215=1,K52=1),2)</f>
        <v>4</v>
      </c>
      <c r="N52" s="2" t="s">
        <v>26</v>
      </c>
      <c r="O52" s="4">
        <f t="shared" si="43"/>
        <v>12</v>
      </c>
      <c r="P52" s="11">
        <f t="shared" si="44"/>
        <v>12</v>
      </c>
      <c r="Q52" s="2">
        <v>28.408000000000001</v>
      </c>
      <c r="R52" s="2">
        <v>27.946000000000002</v>
      </c>
      <c r="S52" s="2" t="s">
        <v>26</v>
      </c>
      <c r="T52" s="6"/>
      <c r="U52" s="6">
        <v>1</v>
      </c>
      <c r="V52" s="19">
        <f t="shared" si="45"/>
        <v>27.946000000000002</v>
      </c>
      <c r="W52" s="2"/>
      <c r="X52" s="3"/>
      <c r="Y52" s="4">
        <f t="shared" si="46"/>
        <v>0</v>
      </c>
      <c r="Z52" s="5"/>
      <c r="AA52" s="5"/>
      <c r="AB52" s="7">
        <f t="shared" si="51"/>
        <v>0</v>
      </c>
      <c r="AC52" s="7">
        <f t="shared" si="52"/>
        <v>0</v>
      </c>
      <c r="AD52" s="2" t="s">
        <v>26</v>
      </c>
      <c r="AE52" s="4">
        <f t="shared" si="48"/>
        <v>0</v>
      </c>
      <c r="AF52" s="11">
        <f t="shared" si="17"/>
        <v>12</v>
      </c>
      <c r="AG52" s="2"/>
      <c r="AH52" s="2"/>
      <c r="AI52" s="2" t="s">
        <v>26</v>
      </c>
      <c r="AJ52" s="6"/>
      <c r="AK52" s="6"/>
      <c r="AL52" s="19">
        <f t="shared" si="39"/>
        <v>27.946000000000002</v>
      </c>
    </row>
    <row r="53" spans="1:38" s="15" customFormat="1" ht="14" customHeight="1">
      <c r="A53" s="13">
        <v>4</v>
      </c>
      <c r="B53" s="1" t="s">
        <v>118</v>
      </c>
      <c r="C53" s="2">
        <v>6929</v>
      </c>
      <c r="D53" s="1">
        <v>39</v>
      </c>
      <c r="E53" s="1" t="s">
        <v>119</v>
      </c>
      <c r="F53" s="57">
        <v>27.474</v>
      </c>
      <c r="G53" s="10"/>
      <c r="H53" s="3"/>
      <c r="I53" s="4">
        <f t="shared" si="49"/>
        <v>0</v>
      </c>
      <c r="J53" s="5">
        <v>3</v>
      </c>
      <c r="K53" s="5">
        <v>3</v>
      </c>
      <c r="L53" s="7">
        <f t="shared" si="50"/>
        <v>2</v>
      </c>
      <c r="M53" s="7">
        <f t="shared" si="53"/>
        <v>2</v>
      </c>
      <c r="N53" s="2" t="s">
        <v>26</v>
      </c>
      <c r="O53" s="4">
        <f t="shared" si="43"/>
        <v>4</v>
      </c>
      <c r="P53" s="11">
        <f t="shared" si="44"/>
        <v>4</v>
      </c>
      <c r="Q53" s="2">
        <v>34.808</v>
      </c>
      <c r="R53" s="2">
        <v>31.085999999999999</v>
      </c>
      <c r="S53" s="2" t="s">
        <v>26</v>
      </c>
      <c r="T53" s="2" t="s">
        <v>120</v>
      </c>
      <c r="U53" s="6"/>
      <c r="V53" s="19">
        <f t="shared" si="45"/>
        <v>27.474</v>
      </c>
      <c r="W53" s="10"/>
      <c r="X53" s="3"/>
      <c r="Y53" s="4">
        <f t="shared" si="46"/>
        <v>0</v>
      </c>
      <c r="Z53" s="5"/>
      <c r="AA53" s="5"/>
      <c r="AB53" s="7">
        <f t="shared" si="51"/>
        <v>0</v>
      </c>
      <c r="AC53" s="7">
        <f t="shared" si="52"/>
        <v>0</v>
      </c>
      <c r="AD53" s="2" t="s">
        <v>26</v>
      </c>
      <c r="AE53" s="4">
        <f t="shared" si="48"/>
        <v>0</v>
      </c>
      <c r="AF53" s="11">
        <f t="shared" si="17"/>
        <v>4</v>
      </c>
      <c r="AG53" s="2"/>
      <c r="AH53" s="2"/>
      <c r="AI53" s="2" t="s">
        <v>26</v>
      </c>
      <c r="AJ53" s="2" t="s">
        <v>120</v>
      </c>
      <c r="AK53" s="6"/>
      <c r="AL53" s="19">
        <f t="shared" si="39"/>
        <v>27.474</v>
      </c>
    </row>
    <row r="54" spans="1:38" s="15" customFormat="1" ht="14" hidden="1">
      <c r="A54" s="13">
        <v>2</v>
      </c>
      <c r="B54" s="1" t="s">
        <v>75</v>
      </c>
      <c r="C54" s="2">
        <v>34334</v>
      </c>
      <c r="D54" s="1">
        <v>142</v>
      </c>
      <c r="E54" s="1" t="s">
        <v>28</v>
      </c>
      <c r="F54" s="57">
        <v>27.77</v>
      </c>
      <c r="G54" s="10"/>
      <c r="H54" s="3"/>
      <c r="I54" s="4">
        <f t="shared" si="49"/>
        <v>0</v>
      </c>
      <c r="J54" s="5"/>
      <c r="K54" s="5"/>
      <c r="L54" s="7">
        <f t="shared" si="50"/>
        <v>0</v>
      </c>
      <c r="M54" s="7">
        <f t="shared" si="53"/>
        <v>0</v>
      </c>
      <c r="N54" s="2" t="s">
        <v>40</v>
      </c>
      <c r="O54" s="4">
        <f t="shared" si="43"/>
        <v>0</v>
      </c>
      <c r="P54" s="11">
        <f t="shared" si="44"/>
        <v>0</v>
      </c>
      <c r="Q54" s="2"/>
      <c r="R54" s="2"/>
      <c r="S54" s="2" t="s">
        <v>31</v>
      </c>
      <c r="T54" s="2"/>
      <c r="U54" s="6"/>
      <c r="V54" s="19">
        <f t="shared" si="45"/>
        <v>27.77</v>
      </c>
      <c r="W54" s="10"/>
      <c r="X54" s="3"/>
      <c r="Y54" s="4">
        <f t="shared" si="46"/>
        <v>0</v>
      </c>
      <c r="Z54" s="5"/>
      <c r="AA54" s="5"/>
      <c r="AB54" s="7">
        <f t="shared" si="51"/>
        <v>0</v>
      </c>
      <c r="AC54" s="7">
        <f t="shared" si="52"/>
        <v>0</v>
      </c>
      <c r="AD54" s="2" t="s">
        <v>40</v>
      </c>
      <c r="AE54" s="4">
        <f t="shared" si="48"/>
        <v>0</v>
      </c>
      <c r="AF54" s="11">
        <f t="shared" si="17"/>
        <v>0</v>
      </c>
      <c r="AG54" s="2"/>
      <c r="AH54" s="2"/>
      <c r="AI54" s="2" t="s">
        <v>31</v>
      </c>
      <c r="AJ54" s="2"/>
      <c r="AK54" s="6"/>
      <c r="AL54" s="19">
        <f t="shared" si="39"/>
        <v>27.77</v>
      </c>
    </row>
    <row r="55" spans="1:38" s="15" customFormat="1" ht="14">
      <c r="A55" s="13">
        <v>5</v>
      </c>
      <c r="B55" s="1" t="s">
        <v>93</v>
      </c>
      <c r="C55" s="2">
        <v>40468</v>
      </c>
      <c r="D55" s="1">
        <v>27</v>
      </c>
      <c r="E55" s="1" t="s">
        <v>39</v>
      </c>
      <c r="F55" s="57">
        <v>28.148</v>
      </c>
      <c r="G55" s="10"/>
      <c r="H55" s="3"/>
      <c r="I55" s="4">
        <f t="shared" si="49"/>
        <v>0</v>
      </c>
      <c r="J55" s="5"/>
      <c r="K55" s="5"/>
      <c r="L55" s="7">
        <f t="shared" si="50"/>
        <v>0</v>
      </c>
      <c r="M55" s="7">
        <f t="shared" si="53"/>
        <v>0</v>
      </c>
      <c r="N55" s="2" t="s">
        <v>40</v>
      </c>
      <c r="O55" s="4">
        <f t="shared" si="43"/>
        <v>0</v>
      </c>
      <c r="P55" s="11">
        <f t="shared" si="44"/>
        <v>0</v>
      </c>
      <c r="Q55" s="2"/>
      <c r="R55" s="2"/>
      <c r="S55" s="2" t="s">
        <v>31</v>
      </c>
      <c r="T55" s="6"/>
      <c r="U55" s="6"/>
      <c r="V55" s="19">
        <f t="shared" si="45"/>
        <v>28.148</v>
      </c>
      <c r="W55" s="10"/>
      <c r="X55" s="3"/>
      <c r="Y55" s="4">
        <f t="shared" si="46"/>
        <v>0</v>
      </c>
      <c r="Z55" s="5"/>
      <c r="AA55" s="5"/>
      <c r="AB55" s="7">
        <f t="shared" si="51"/>
        <v>0</v>
      </c>
      <c r="AC55" s="7">
        <f t="shared" si="52"/>
        <v>0</v>
      </c>
      <c r="AD55" s="2" t="s">
        <v>26</v>
      </c>
      <c r="AE55" s="4">
        <f t="shared" si="48"/>
        <v>0</v>
      </c>
      <c r="AF55" s="11">
        <f t="shared" si="17"/>
        <v>0</v>
      </c>
      <c r="AG55" s="10">
        <v>28.17</v>
      </c>
      <c r="AH55" s="2"/>
      <c r="AI55" s="2" t="s">
        <v>26</v>
      </c>
      <c r="AJ55" s="6"/>
      <c r="AK55" s="6"/>
      <c r="AL55" s="19">
        <f t="shared" si="39"/>
        <v>28.148</v>
      </c>
    </row>
    <row r="56" spans="1:38" s="15" customFormat="1" ht="14" hidden="1" customHeight="1">
      <c r="A56" s="13">
        <v>5</v>
      </c>
      <c r="B56" s="1" t="s">
        <v>55</v>
      </c>
      <c r="C56" s="2">
        <v>21048</v>
      </c>
      <c r="D56" s="1">
        <v>89</v>
      </c>
      <c r="E56" s="1" t="s">
        <v>106</v>
      </c>
      <c r="F56" s="57">
        <v>28.856999999999999</v>
      </c>
      <c r="G56" s="10"/>
      <c r="H56" s="3"/>
      <c r="I56" s="4">
        <f t="shared" si="49"/>
        <v>0</v>
      </c>
      <c r="J56" s="5"/>
      <c r="K56" s="5"/>
      <c r="L56" s="7">
        <f t="shared" si="50"/>
        <v>0</v>
      </c>
      <c r="M56" s="7">
        <f t="shared" si="53"/>
        <v>0</v>
      </c>
      <c r="N56" s="2"/>
      <c r="O56" s="4">
        <f t="shared" si="43"/>
        <v>0</v>
      </c>
      <c r="P56" s="11">
        <f t="shared" si="44"/>
        <v>0</v>
      </c>
      <c r="Q56" s="2"/>
      <c r="R56" s="2"/>
      <c r="S56" s="2"/>
      <c r="T56" s="2"/>
      <c r="U56" s="6"/>
      <c r="V56" s="19">
        <f t="shared" si="45"/>
        <v>28.856999999999999</v>
      </c>
      <c r="W56" s="10"/>
      <c r="X56" s="3"/>
      <c r="Y56" s="4">
        <f t="shared" si="46"/>
        <v>0</v>
      </c>
      <c r="Z56" s="5"/>
      <c r="AA56" s="5"/>
      <c r="AB56" s="7">
        <f t="shared" si="51"/>
        <v>0</v>
      </c>
      <c r="AC56" s="7">
        <f t="shared" si="52"/>
        <v>0</v>
      </c>
      <c r="AD56" s="2"/>
      <c r="AE56" s="4">
        <f t="shared" si="48"/>
        <v>0</v>
      </c>
      <c r="AF56" s="11">
        <f t="shared" si="17"/>
        <v>0</v>
      </c>
      <c r="AG56" s="2"/>
      <c r="AH56" s="2"/>
      <c r="AI56" s="2"/>
      <c r="AJ56" s="2"/>
      <c r="AK56" s="6"/>
      <c r="AL56" s="19">
        <f t="shared" si="39"/>
        <v>28.856999999999999</v>
      </c>
    </row>
    <row r="57" spans="1:38" s="15" customFormat="1" ht="14" hidden="1">
      <c r="A57" s="13">
        <v>7</v>
      </c>
      <c r="B57" s="1" t="s">
        <v>153</v>
      </c>
      <c r="C57" s="2" t="s">
        <v>143</v>
      </c>
      <c r="D57" s="1">
        <v>37</v>
      </c>
      <c r="E57" s="1" t="s">
        <v>129</v>
      </c>
      <c r="F57" s="57">
        <v>28.135000000000002</v>
      </c>
      <c r="G57" s="2"/>
      <c r="H57" s="3"/>
      <c r="I57" s="4">
        <f t="shared" si="49"/>
        <v>0</v>
      </c>
      <c r="J57" s="5"/>
      <c r="K57" s="5"/>
      <c r="L57" s="7">
        <f t="shared" si="50"/>
        <v>0</v>
      </c>
      <c r="M57" s="7">
        <f t="shared" si="53"/>
        <v>0</v>
      </c>
      <c r="N57" s="2"/>
      <c r="O57" s="4">
        <f t="shared" si="43"/>
        <v>0</v>
      </c>
      <c r="P57" s="11">
        <f t="shared" si="44"/>
        <v>0</v>
      </c>
      <c r="Q57" s="2"/>
      <c r="R57" s="2"/>
      <c r="S57" s="2"/>
      <c r="T57" s="6"/>
      <c r="U57" s="6"/>
      <c r="V57" s="19">
        <f t="shared" si="45"/>
        <v>28.135000000000002</v>
      </c>
      <c r="W57" s="2"/>
      <c r="X57" s="3"/>
      <c r="Y57" s="4">
        <f t="shared" si="46"/>
        <v>0</v>
      </c>
      <c r="Z57" s="5"/>
      <c r="AA57" s="5"/>
      <c r="AB57" s="7">
        <f t="shared" si="51"/>
        <v>0</v>
      </c>
      <c r="AC57" s="7">
        <f t="shared" si="52"/>
        <v>0</v>
      </c>
      <c r="AD57" s="2"/>
      <c r="AE57" s="4">
        <f t="shared" si="48"/>
        <v>0</v>
      </c>
      <c r="AF57" s="11">
        <f t="shared" si="17"/>
        <v>0</v>
      </c>
      <c r="AG57" s="2"/>
      <c r="AH57" s="2"/>
      <c r="AI57" s="2"/>
      <c r="AJ57" s="6"/>
      <c r="AK57" s="6"/>
      <c r="AL57" s="19">
        <f t="shared" si="39"/>
        <v>28.135000000000002</v>
      </c>
    </row>
    <row r="58" spans="1:38" s="15" customFormat="1" ht="14" hidden="1" customHeight="1">
      <c r="A58" s="13">
        <v>8</v>
      </c>
      <c r="B58" s="1" t="s">
        <v>128</v>
      </c>
      <c r="C58" s="2">
        <v>2413</v>
      </c>
      <c r="D58" s="1">
        <v>37</v>
      </c>
      <c r="E58" s="1" t="s">
        <v>129</v>
      </c>
      <c r="F58" s="57">
        <v>27.981999999999999</v>
      </c>
      <c r="G58" s="2"/>
      <c r="H58" s="3"/>
      <c r="I58" s="4">
        <f t="shared" si="49"/>
        <v>0</v>
      </c>
      <c r="J58" s="5"/>
      <c r="K58" s="5"/>
      <c r="L58" s="7">
        <f t="shared" si="50"/>
        <v>0</v>
      </c>
      <c r="M58" s="7">
        <f t="shared" si="53"/>
        <v>0</v>
      </c>
      <c r="N58" s="2"/>
      <c r="O58" s="4">
        <f t="shared" si="43"/>
        <v>0</v>
      </c>
      <c r="P58" s="11">
        <f t="shared" si="44"/>
        <v>0</v>
      </c>
      <c r="Q58" s="2"/>
      <c r="R58" s="2"/>
      <c r="S58" s="2"/>
      <c r="T58" s="6"/>
      <c r="U58" s="6"/>
      <c r="V58" s="19">
        <f t="shared" si="45"/>
        <v>27.981999999999999</v>
      </c>
      <c r="W58" s="2"/>
      <c r="X58" s="3"/>
      <c r="Y58" s="4">
        <f t="shared" si="46"/>
        <v>0</v>
      </c>
      <c r="Z58" s="5"/>
      <c r="AA58" s="5"/>
      <c r="AB58" s="7">
        <f t="shared" si="51"/>
        <v>0</v>
      </c>
      <c r="AC58" s="7">
        <f t="shared" si="52"/>
        <v>0</v>
      </c>
      <c r="AD58" s="2"/>
      <c r="AE58" s="4">
        <f t="shared" si="48"/>
        <v>0</v>
      </c>
      <c r="AF58" s="11">
        <f t="shared" si="17"/>
        <v>0</v>
      </c>
      <c r="AG58" s="2"/>
      <c r="AH58" s="2"/>
      <c r="AI58" s="2"/>
      <c r="AJ58" s="6"/>
      <c r="AK58" s="6"/>
      <c r="AL58" s="19">
        <f t="shared" si="39"/>
        <v>27.981999999999999</v>
      </c>
    </row>
    <row r="59" spans="1:38" s="15" customFormat="1" ht="14">
      <c r="A59" s="13"/>
      <c r="B59" s="1"/>
      <c r="C59" s="2"/>
      <c r="D59" s="1"/>
      <c r="E59" s="1"/>
      <c r="F59" s="57"/>
      <c r="G59" s="2"/>
      <c r="H59" s="3"/>
      <c r="I59" s="4">
        <f t="shared" si="49"/>
        <v>0</v>
      </c>
      <c r="J59" s="5"/>
      <c r="K59" s="5"/>
      <c r="L59" s="7">
        <f t="shared" si="50"/>
        <v>0</v>
      </c>
      <c r="M59" s="7">
        <f t="shared" si="53"/>
        <v>0</v>
      </c>
      <c r="N59" s="2"/>
      <c r="O59" s="4">
        <f t="shared" ref="O59" si="54">+I59+L59+M59+U59</f>
        <v>0</v>
      </c>
      <c r="P59" s="11">
        <f t="shared" ref="P59" si="55">O59</f>
        <v>0</v>
      </c>
      <c r="Q59" s="2"/>
      <c r="R59" s="2"/>
      <c r="S59" s="2"/>
      <c r="T59" s="2"/>
      <c r="U59" s="6"/>
      <c r="V59" s="19">
        <f t="shared" si="42"/>
        <v>0</v>
      </c>
      <c r="W59" s="2"/>
      <c r="X59" s="3"/>
      <c r="Y59" s="4">
        <f t="shared" si="46"/>
        <v>0</v>
      </c>
      <c r="Z59" s="5"/>
      <c r="AA59" s="5"/>
      <c r="AB59" s="7">
        <f t="shared" si="51"/>
        <v>0</v>
      </c>
      <c r="AC59" s="7">
        <f t="shared" si="52"/>
        <v>0</v>
      </c>
      <c r="AD59" s="2"/>
      <c r="AE59" s="4">
        <f t="shared" si="48"/>
        <v>0</v>
      </c>
      <c r="AF59" s="11">
        <f t="shared" si="17"/>
        <v>0</v>
      </c>
      <c r="AG59" s="2"/>
      <c r="AH59" s="2"/>
      <c r="AI59" s="2"/>
      <c r="AJ59" s="2"/>
      <c r="AK59" s="6"/>
      <c r="AL59" s="19">
        <f t="shared" si="39"/>
        <v>0</v>
      </c>
    </row>
    <row r="60" spans="1:38" s="15" customFormat="1" ht="14">
      <c r="B60" s="22">
        <v>5</v>
      </c>
      <c r="C60" s="17"/>
      <c r="D60" s="1"/>
      <c r="E60" s="1"/>
      <c r="F60" s="57"/>
      <c r="G60" s="10"/>
      <c r="H60" s="7"/>
      <c r="I60" s="4">
        <f t="shared" si="49"/>
        <v>0</v>
      </c>
      <c r="J60" s="2"/>
      <c r="K60" s="2"/>
      <c r="L60" s="2"/>
      <c r="M60" s="2"/>
      <c r="N60" s="2"/>
      <c r="O60" s="4"/>
      <c r="P60" s="11"/>
      <c r="Q60" s="2"/>
      <c r="R60" s="2"/>
      <c r="S60" s="2"/>
      <c r="T60" s="2"/>
      <c r="U60" s="6"/>
      <c r="V60" s="19">
        <f t="shared" si="42"/>
        <v>0</v>
      </c>
      <c r="W60" s="10"/>
      <c r="X60" s="7"/>
      <c r="Y60" s="4">
        <f t="shared" si="46"/>
        <v>0</v>
      </c>
      <c r="Z60" s="2"/>
      <c r="AA60" s="2"/>
      <c r="AB60" s="7">
        <f t="shared" si="51"/>
        <v>0</v>
      </c>
      <c r="AC60" s="7">
        <f t="shared" si="52"/>
        <v>0</v>
      </c>
      <c r="AD60" s="2"/>
      <c r="AE60" s="4"/>
      <c r="AF60" s="11">
        <f t="shared" si="17"/>
        <v>0</v>
      </c>
      <c r="AG60" s="2"/>
      <c r="AH60" s="2"/>
      <c r="AI60" s="2"/>
      <c r="AJ60" s="2"/>
      <c r="AK60" s="6"/>
      <c r="AL60" s="19">
        <f t="shared" si="39"/>
        <v>0</v>
      </c>
    </row>
    <row r="61" spans="1:38" s="15" customFormat="1" ht="14">
      <c r="A61" s="21"/>
      <c r="B61" s="23" t="s">
        <v>52</v>
      </c>
      <c r="C61" s="24"/>
      <c r="D61" s="25"/>
      <c r="E61" s="25"/>
      <c r="F61" s="57"/>
      <c r="G61" s="18"/>
      <c r="H61" s="11"/>
      <c r="I61" s="18"/>
      <c r="J61" s="18"/>
      <c r="K61" s="18"/>
      <c r="L61" s="18"/>
      <c r="M61" s="18"/>
      <c r="N61" s="18"/>
      <c r="O61" s="11"/>
      <c r="P61" s="11"/>
      <c r="Q61" s="18"/>
      <c r="R61" s="18"/>
      <c r="S61" s="18"/>
      <c r="T61" s="18"/>
      <c r="U61" s="12"/>
      <c r="V61" s="19">
        <f t="shared" si="42"/>
        <v>0</v>
      </c>
      <c r="W61" s="18"/>
      <c r="X61" s="11"/>
      <c r="Y61" s="18"/>
      <c r="Z61" s="18"/>
      <c r="AA61" s="18"/>
      <c r="AB61" s="18"/>
      <c r="AC61" s="18"/>
      <c r="AD61" s="18"/>
      <c r="AE61" s="11"/>
      <c r="AF61" s="11">
        <f t="shared" si="17"/>
        <v>0</v>
      </c>
      <c r="AG61" s="18"/>
      <c r="AH61" s="18"/>
      <c r="AI61" s="18"/>
      <c r="AJ61" s="18"/>
      <c r="AK61" s="12"/>
      <c r="AL61" s="19">
        <f t="shared" si="39"/>
        <v>0</v>
      </c>
    </row>
    <row r="62" spans="1:38" s="15" customFormat="1" ht="14">
      <c r="A62" s="13">
        <v>1</v>
      </c>
      <c r="B62" s="1" t="s">
        <v>158</v>
      </c>
      <c r="C62" s="2">
        <v>42679</v>
      </c>
      <c r="D62" s="1">
        <v>83</v>
      </c>
      <c r="E62" s="1" t="s">
        <v>159</v>
      </c>
      <c r="F62" s="57">
        <v>31.713000000000001</v>
      </c>
      <c r="G62" s="2">
        <v>33.329000000000001</v>
      </c>
      <c r="H62" s="3">
        <v>2</v>
      </c>
      <c r="I62" s="4">
        <f>IF(AND(J$217&gt;4,H62=1),6)+IF(AND(J$217&gt;4,H62=2),4)+IF(AND(J$217&gt;4,H62=3),3)+IF(AND(J$217&gt;4,H62=4),2)+IF(AND(J$217&gt;4,H62=5),1)+IF(AND(J$217&gt;4,H62&gt;5),1)+IF(AND(J$217=4,H62=1),4)+IF(AND(J$217=4,H62=2),3)+IF(AND(J$217=4,H62=3),2)+IF(AND(J$217=4,H62=4),1)+IF(AND(J$217=3,H62=1),3)+IF(AND(J$217=3,H62=2),2)+IF(AND(J$217=3,H62=3),1)+IF(AND(J$217=2,H62=1),2)+IF(AND(J$217=2,H62=2),1)+IF(AND(J$217=1,H62=1),1)</f>
        <v>3</v>
      </c>
      <c r="J62" s="5">
        <v>1</v>
      </c>
      <c r="K62" s="5">
        <v>1</v>
      </c>
      <c r="L62" s="7">
        <f>IF(AND(J$217&gt;4,J62=1),12)+IF(AND(J$217&gt;4,J62=2),8)+IF(AND(J$217&gt;4,J62=3),6)+IF(AND(J$217&gt;4,J62=4),5)+IF(AND(J$217&gt;4,J62=5),4)+IF(AND(J$217&gt;4,J62=6),3)+IF(AND(J$217&gt;4,J62=7),2)+IF(AND(J$217&gt;4,J62&gt;7),1)+IF(AND(J$217=4,J62=1),8)+IF(AND(J$217=4,J62=2),6)+IF(AND(J$217=4,J62=3),4)+IF(AND(J$217=4,J62=4),2)+IF(AND(J$217=3,J62=1),6)+IF(AND(J$217=3,J62=2),4)+IF(AND(J$217=3,J62=3),2)+IF(AND(J$217=2,J62=1),4)+IF(AND(J$217=2,J62=2),2)+IF(AND(J$217=1,J62=1),2)</f>
        <v>8</v>
      </c>
      <c r="M62" s="7">
        <f>IF(AND(J$217&gt;4,K62=1),12)+IF(AND(J$217&gt;4,K62=2),8)+IF(AND(J$217&gt;4,K62=3),6)+IF(AND(J$217&gt;4,K62=4),5)+IF(AND(J$217&gt;4,K62=5),4)+IF(AND(J$217&gt;4,K62=6),3)+IF(AND(J$217&gt;4,K62=7),2)+IF(AND(J$217&gt;4,K62&gt;7),1)+IF(AND(J$217=4,K62=1),8)+IF(AND(J$217=4,K62=2),6)+IF(AND(J$217=4,K62=3),4)+IF(AND(J$217=4,K62=4),2)+IF(AND(J$217=3,K62=1),6)+IF(AND(J$217=3,K62=2),4)+IF(AND(J$217=3,K62=3),2)+IF(AND(J$217=2,K62=1),4)+IF(AND(J$217=2,K62=2),2)+IF(AND(J$217=1,K62=1),2)</f>
        <v>8</v>
      </c>
      <c r="N62" s="2" t="s">
        <v>29</v>
      </c>
      <c r="O62" s="4">
        <f t="shared" ref="O62:O75" si="56">+I62+L62+M62+U62</f>
        <v>20</v>
      </c>
      <c r="P62" s="11">
        <f t="shared" ref="P62:P75" si="57">O62</f>
        <v>20</v>
      </c>
      <c r="Q62" s="2">
        <v>31.091000000000001</v>
      </c>
      <c r="R62" s="2">
        <v>31.106000000000002</v>
      </c>
      <c r="S62" s="2" t="s">
        <v>31</v>
      </c>
      <c r="T62" s="8" t="s">
        <v>83</v>
      </c>
      <c r="U62" s="6">
        <v>1</v>
      </c>
      <c r="V62" s="19">
        <f t="shared" ref="V62:V75" si="58">MIN(F62,G62,Q62,R62)</f>
        <v>31.091000000000001</v>
      </c>
      <c r="W62" s="2"/>
      <c r="X62" s="3"/>
      <c r="Y62" s="4">
        <f t="shared" ref="Y62:Y76" si="59">IF(AND(Z$216&gt;4,X62=1),6)+IF(AND(Z$216&gt;4,X62=2),4)+IF(AND(Z$216&gt;4,X62=3),3)+IF(AND(Z$216&gt;4,X62=4),2)+IF(AND(Z$216&gt;4,X62=5),1)+IF(AND(Z$216&gt;4,X62&gt;5),1)+IF(AND(Z$216=4,X62=1),4)+IF(AND(Z$216=4,X62=2),3)+IF(AND(Z$216=4,X62=3),2)+IF(AND(Z$216=4,X62=4),1)+IF(AND(Z$216=3,X62=1),3)+IF(AND(Z$216=3,X62=2),2)+IF(AND(Z$216=3,X62=3),1)+IF(AND(Z$216=2,X62=1),2)+IF(AND(Z$216=2,X62=2),1)+IF(AND(Z$216=1,X62=1),1)</f>
        <v>0</v>
      </c>
      <c r="Z62" s="5"/>
      <c r="AA62" s="5"/>
      <c r="AB62" s="7">
        <f t="shared" ref="AB62" si="60">IF(AND(Z$216&gt;4,Z62=1),12)+IF(AND(Z$216&gt;4,Z62=2),8)+IF(AND(Z$216&gt;4,Z62=3),6)+IF(AND(Z$216&gt;4,Z62=4),5)+IF(AND(Z$216&gt;4,Z62=5),4)+IF(AND(Z$216&gt;4,Z62=6),3)+IF(AND(Z$216&gt;4,Z62=7),2)+IF(AND(Z$216&gt;4,Z62&gt;7),1)+IF(AND(Z$216=4,Z62=1),8)+IF(AND(Z$216=4,Z62=2),6)+IF(AND(Z$216=4,Z62=3),4)+IF(AND(Z$216=4,Z62=4),2)+IF(AND(Z$216=3,Z62=1),6)+IF(AND(Z$216=3,Z62=2),4)+IF(AND(Z$216=3,Z62=3),2)+IF(AND(Z$216=2,Z62=1),4)+IF(AND(Z$216=2,Z62=2),2)+IF(AND(Z$216=1,Z62=1),2)</f>
        <v>0</v>
      </c>
      <c r="AC62" s="7">
        <f t="shared" ref="AC62" si="61">IF(AND(Z$216&gt;4,AA62=1),12)+IF(AND(Z$216&gt;4,AA62=2),8)+IF(AND(Z$216&gt;4,AA62=3),6)+IF(AND(Z$216&gt;4,AA62=4),5)+IF(AND(Z$216&gt;4,AA62=5),4)+IF(AND(Z$216&gt;4,AA62=6),3)+IF(AND(Z$216&gt;4,AA62=7),2)+IF(AND(Z$216&gt;4,AA62&gt;7),1)+IF(AND(Z$216=4,AA62=1),8)+IF(AND(Z$216=4,AA62=2),6)+IF(AND(Z$216=4,AA62=3),4)+IF(AND(Z$216=4,AA62=4),2)+IF(AND(Z$216=3,AA62=1),6)+IF(AND(Z$216=3,AA62=2),4)+IF(AND(Z$216=3,AA62=3),2)+IF(AND(Z$216=2,AA62=1),4)+IF(AND(Z$216=2,AA62=2),2)+IF(AND(Z$216=1,AA62=1),2)</f>
        <v>0</v>
      </c>
      <c r="AD62" s="2" t="s">
        <v>31</v>
      </c>
      <c r="AE62" s="4">
        <f t="shared" ref="AE62:AE76" si="62">+Y62+AB62+AC62+AK62</f>
        <v>1</v>
      </c>
      <c r="AF62" s="11">
        <f t="shared" si="17"/>
        <v>21</v>
      </c>
      <c r="AG62" s="2">
        <v>29.744</v>
      </c>
      <c r="AH62" s="2"/>
      <c r="AI62" s="2" t="s">
        <v>31</v>
      </c>
      <c r="AJ62" s="6"/>
      <c r="AK62" s="6">
        <v>1</v>
      </c>
      <c r="AL62" s="19">
        <f t="shared" si="39"/>
        <v>29.744</v>
      </c>
    </row>
    <row r="63" spans="1:38" s="15" customFormat="1" ht="14" customHeight="1">
      <c r="A63" s="13">
        <v>2</v>
      </c>
      <c r="B63" s="1" t="s">
        <v>95</v>
      </c>
      <c r="C63" s="2">
        <v>39023</v>
      </c>
      <c r="D63" s="1">
        <v>85</v>
      </c>
      <c r="E63" s="1" t="s">
        <v>39</v>
      </c>
      <c r="F63" s="57">
        <v>32.277999999999999</v>
      </c>
      <c r="G63" s="10">
        <v>31.117000000000001</v>
      </c>
      <c r="H63" s="3">
        <v>1</v>
      </c>
      <c r="I63" s="4">
        <f>IF(AND(J$217&gt;4,H63=1),6)+IF(AND(J$217&gt;4,H63=2),4)+IF(AND(J$217&gt;4,H63=3),3)+IF(AND(J$217&gt;4,H63=4),2)+IF(AND(J$217&gt;4,H63=5),1)+IF(AND(J$217&gt;4,H63&gt;5),1)+IF(AND(J$217=4,H63=1),4)+IF(AND(J$217=4,H63=2),3)+IF(AND(J$217=4,H63=3),2)+IF(AND(J$217=4,H63=4),1)+IF(AND(J$217=3,H63=1),3)+IF(AND(J$217=3,H63=2),2)+IF(AND(J$217=3,H63=3),1)+IF(AND(J$217=2,H63=1),2)+IF(AND(J$217=2,H63=2),1)+IF(AND(J$217=1,H63=1),1)</f>
        <v>4</v>
      </c>
      <c r="J63" s="5">
        <v>2</v>
      </c>
      <c r="K63" s="5">
        <v>2</v>
      </c>
      <c r="L63" s="7">
        <f>IF(AND(J$217&gt;4,J63=1),12)+IF(AND(J$217&gt;4,J63=2),8)+IF(AND(J$217&gt;4,J63=3),6)+IF(AND(J$217&gt;4,J63=4),5)+IF(AND(J$217&gt;4,J63=5),4)+IF(AND(J$217&gt;4,J63=6),3)+IF(AND(J$217&gt;4,J63=7),2)+IF(AND(J$217&gt;4,J63&gt;7),1)+IF(AND(J$217=4,J63=1),8)+IF(AND(J$217=4,J63=2),6)+IF(AND(J$217=4,J63=3),4)+IF(AND(J$217=4,J63=4),2)+IF(AND(J$217=3,J63=1),6)+IF(AND(J$217=3,J63=2),4)+IF(AND(J$217=3,J63=3),2)+IF(AND(J$217=2,J63=1),4)+IF(AND(J$217=2,J63=2),2)+IF(AND(J$217=1,J63=1),2)</f>
        <v>6</v>
      </c>
      <c r="M63" s="7">
        <f>IF(AND(J$217&gt;4,K63=1),12)+IF(AND(J$217&gt;4,K63=2),8)+IF(AND(J$217&gt;4,K63=3),6)+IF(AND(J$217&gt;4,K63=4),5)+IF(AND(J$217&gt;4,K63=5),4)+IF(AND(J$217&gt;4,K63=6),3)+IF(AND(J$217&gt;4,K63=7),2)+IF(AND(J$217&gt;4,K63&gt;7),1)+IF(AND(J$217=4,K63=1),8)+IF(AND(J$217=4,K63=2),6)+IF(AND(J$217=4,K63=3),4)+IF(AND(J$217=4,K63=4),2)+IF(AND(J$217=3,K63=1),6)+IF(AND(J$217=3,K63=2),4)+IF(AND(J$217=3,K63=3),2)+IF(AND(J$217=2,K63=1),4)+IF(AND(J$217=2,K63=2),2)+IF(AND(J$217=1,K63=1),2)</f>
        <v>6</v>
      </c>
      <c r="N63" s="2" t="s">
        <v>29</v>
      </c>
      <c r="O63" s="4">
        <f t="shared" si="56"/>
        <v>18</v>
      </c>
      <c r="P63" s="11">
        <f t="shared" si="57"/>
        <v>18</v>
      </c>
      <c r="Q63" s="2">
        <v>30.896000000000001</v>
      </c>
      <c r="R63" s="2">
        <v>31.213000000000001</v>
      </c>
      <c r="S63" s="2" t="s">
        <v>31</v>
      </c>
      <c r="T63" s="8" t="s">
        <v>83</v>
      </c>
      <c r="U63" s="6">
        <v>2</v>
      </c>
      <c r="V63" s="19">
        <f t="shared" si="58"/>
        <v>30.896000000000001</v>
      </c>
      <c r="W63" s="10"/>
      <c r="X63" s="3"/>
      <c r="Y63" s="4">
        <f t="shared" si="59"/>
        <v>0</v>
      </c>
      <c r="Z63" s="5"/>
      <c r="AA63" s="5"/>
      <c r="AB63" s="7">
        <f t="shared" ref="AB63:AB76" si="63">IF(AND(Z$216&gt;4,Z63=1),12)+IF(AND(Z$216&gt;4,Z63=2),8)+IF(AND(Z$216&gt;4,Z63=3),6)+IF(AND(Z$216&gt;4,Z63=4),5)+IF(AND(Z$216&gt;4,Z63=5),4)+IF(AND(Z$216&gt;4,Z63=6),3)+IF(AND(Z$216&gt;4,Z63=7),2)+IF(AND(Z$216&gt;4,Z63&gt;7),1)+IF(AND(Z$216=4,Z63=1),8)+IF(AND(Z$216=4,Z63=2),6)+IF(AND(Z$216=4,Z63=3),4)+IF(AND(Z$216=4,Z63=4),2)+IF(AND(Z$216=3,Z63=1),6)+IF(AND(Z$216=3,Z63=2),4)+IF(AND(Z$216=3,Z63=3),2)+IF(AND(Z$216=2,Z63=1),4)+IF(AND(Z$216=2,Z63=2),2)+IF(AND(Z$216=1,Z63=1),2)</f>
        <v>0</v>
      </c>
      <c r="AC63" s="7">
        <f t="shared" ref="AC63:AC76" si="64">IF(AND(Z$216&gt;4,AA63=1),12)+IF(AND(Z$216&gt;4,AA63=2),8)+IF(AND(Z$216&gt;4,AA63=3),6)+IF(AND(Z$216&gt;4,AA63=4),5)+IF(AND(Z$216&gt;4,AA63=5),4)+IF(AND(Z$216&gt;4,AA63=6),3)+IF(AND(Z$216&gt;4,AA63=7),2)+IF(AND(Z$216&gt;4,AA63&gt;7),1)+IF(AND(Z$216=4,AA63=1),8)+IF(AND(Z$216=4,AA63=2),6)+IF(AND(Z$216=4,AA63=3),4)+IF(AND(Z$216=4,AA63=4),2)+IF(AND(Z$216=3,AA63=1),6)+IF(AND(Z$216=3,AA63=2),4)+IF(AND(Z$216=3,AA63=3),2)+IF(AND(Z$216=2,AA63=1),4)+IF(AND(Z$216=2,AA63=2),2)+IF(AND(Z$216=1,AA63=1),2)</f>
        <v>0</v>
      </c>
      <c r="AD63" s="2" t="s">
        <v>31</v>
      </c>
      <c r="AE63" s="4">
        <f t="shared" si="62"/>
        <v>0</v>
      </c>
      <c r="AF63" s="11">
        <f t="shared" si="17"/>
        <v>18</v>
      </c>
      <c r="AG63" s="2"/>
      <c r="AH63" s="2"/>
      <c r="AI63" s="2" t="s">
        <v>31</v>
      </c>
      <c r="AJ63" s="6"/>
      <c r="AK63" s="6"/>
      <c r="AL63" s="19">
        <f t="shared" si="39"/>
        <v>30.896000000000001</v>
      </c>
    </row>
    <row r="64" spans="1:38" s="15" customFormat="1" ht="14" customHeight="1">
      <c r="A64" s="13">
        <v>3</v>
      </c>
      <c r="B64" s="1" t="s">
        <v>60</v>
      </c>
      <c r="C64" s="2">
        <v>6080</v>
      </c>
      <c r="D64" s="1">
        <v>67</v>
      </c>
      <c r="E64" s="1" t="s">
        <v>39</v>
      </c>
      <c r="F64" s="57">
        <v>30.396999999999998</v>
      </c>
      <c r="G64" s="10">
        <v>31.28</v>
      </c>
      <c r="H64" s="3">
        <v>2</v>
      </c>
      <c r="I64" s="4">
        <f t="shared" ref="I64:I76" si="65">IF(AND(J$216&gt;4,H64=1),6)+IF(AND(J$216&gt;4,H64=2),4)+IF(AND(J$216&gt;4,H64=3),3)+IF(AND(J$216&gt;4,H64=4),2)+IF(AND(J$216&gt;4,H64=5),1)+IF(AND(J$216&gt;4,H64&gt;5),1)+IF(AND(J$216=4,H64=1),4)+IF(AND(J$216=4,H64=2),3)+IF(AND(J$216=4,H64=3),2)+IF(AND(J$216=4,H64=4),1)+IF(AND(J$216=3,H64=1),3)+IF(AND(J$216=3,H64=2),2)+IF(AND(J$216=3,H64=3),1)+IF(AND(J$216=2,H64=1),2)+IF(AND(J$216=2,H64=2),1)+IF(AND(J$216=1,H64=1),1)</f>
        <v>2</v>
      </c>
      <c r="J64" s="5">
        <v>3</v>
      </c>
      <c r="K64" s="5">
        <v>2</v>
      </c>
      <c r="L64" s="7">
        <f t="shared" ref="L64:L76" si="66">IF(AND(J$216&gt;4,J64=1),12)+IF(AND(J$216&gt;4,J64=2),8)+IF(AND(J$216&gt;4,J64=3),6)+IF(AND(J$216&gt;4,J64=4),5)+IF(AND(J$216&gt;4,J64=5),4)+IF(AND(J$216&gt;4,J64=6),3)+IF(AND(J$216&gt;4,J64=7),2)+IF(AND(J$216&gt;4,J64&gt;7),1)+IF(AND(J$216=4,J64=1),8)+IF(AND(J$216=4,J64=2),6)+IF(AND(J$216=4,J64=3),4)+IF(AND(J$216=4,J64=4),2)+IF(AND(J$216=3,J64=1),6)+IF(AND(J$216=3,J64=2),4)+IF(AND(J$216=3,J64=3),2)+IF(AND(J$216=2,J64=1),4)+IF(AND(J$216=2,J64=2),2)+IF(AND(J$216=1,J64=1),2)</f>
        <v>2</v>
      </c>
      <c r="M64" s="7">
        <f t="shared" ref="M64:M76" si="67">IF(AND(J$216&gt;4,K64=1),12)+IF(AND(J$216&gt;4,K64=2),8)+IF(AND(J$216&gt;4,K64=3),6)+IF(AND(J$216&gt;4,K64=4),5)+IF(AND(J$216&gt;4,K64=5),4)+IF(AND(J$216&gt;4,K64=6),3)+IF(AND(J$216&gt;4,K64=7),2)+IF(AND(J$216&gt;4,K64&gt;7),1)+IF(AND(J$216=4,K64=1),8)+IF(AND(J$216=4,K64=2),6)+IF(AND(J$216=4,K64=3),4)+IF(AND(J$216=4,K64=4),2)+IF(AND(J$216=3,K64=1),6)+IF(AND(J$216=3,K64=2),4)+IF(AND(J$216=3,K64=3),2)+IF(AND(J$216=2,K64=1),4)+IF(AND(J$216=2,K64=2),2)+IF(AND(J$216=1,K64=1),2)</f>
        <v>4</v>
      </c>
      <c r="N64" s="2" t="s">
        <v>31</v>
      </c>
      <c r="O64" s="4">
        <f t="shared" si="56"/>
        <v>8</v>
      </c>
      <c r="P64" s="11">
        <f t="shared" si="57"/>
        <v>8</v>
      </c>
      <c r="Q64" s="2">
        <v>31.934000000000001</v>
      </c>
      <c r="R64" s="2">
        <v>31.547999999999998</v>
      </c>
      <c r="S64" s="2" t="s">
        <v>31</v>
      </c>
      <c r="T64" s="2"/>
      <c r="U64" s="6"/>
      <c r="V64" s="19">
        <f t="shared" si="58"/>
        <v>30.396999999999998</v>
      </c>
      <c r="W64" s="10"/>
      <c r="X64" s="3"/>
      <c r="Y64" s="4">
        <f t="shared" si="59"/>
        <v>0</v>
      </c>
      <c r="Z64" s="5"/>
      <c r="AA64" s="5"/>
      <c r="AB64" s="7">
        <f t="shared" si="63"/>
        <v>0</v>
      </c>
      <c r="AC64" s="7">
        <f t="shared" si="64"/>
        <v>0</v>
      </c>
      <c r="AD64" s="2" t="s">
        <v>31</v>
      </c>
      <c r="AE64" s="4">
        <f t="shared" si="62"/>
        <v>0</v>
      </c>
      <c r="AF64" s="11">
        <f t="shared" si="17"/>
        <v>8</v>
      </c>
      <c r="AG64" s="2">
        <v>32.618000000000002</v>
      </c>
      <c r="AH64" s="2"/>
      <c r="AI64" s="2" t="s">
        <v>31</v>
      </c>
      <c r="AJ64" s="2"/>
      <c r="AK64" s="6"/>
      <c r="AL64" s="19">
        <f t="shared" si="39"/>
        <v>30.396999999999998</v>
      </c>
    </row>
    <row r="65" spans="1:38" s="15" customFormat="1" ht="14">
      <c r="A65" s="13">
        <v>4</v>
      </c>
      <c r="B65" s="1" t="s">
        <v>71</v>
      </c>
      <c r="C65" s="2">
        <v>38296</v>
      </c>
      <c r="D65" s="1">
        <v>651</v>
      </c>
      <c r="E65" s="1" t="s">
        <v>65</v>
      </c>
      <c r="F65" s="57">
        <v>29.622</v>
      </c>
      <c r="G65" s="2">
        <v>31.728000000000002</v>
      </c>
      <c r="H65" s="3">
        <v>3</v>
      </c>
      <c r="I65" s="4">
        <f t="shared" si="65"/>
        <v>1</v>
      </c>
      <c r="J65" s="5">
        <v>2</v>
      </c>
      <c r="K65" s="5">
        <v>3</v>
      </c>
      <c r="L65" s="7">
        <f t="shared" si="66"/>
        <v>4</v>
      </c>
      <c r="M65" s="7">
        <f t="shared" si="67"/>
        <v>2</v>
      </c>
      <c r="N65" s="2" t="s">
        <v>31</v>
      </c>
      <c r="O65" s="4">
        <f t="shared" si="56"/>
        <v>7</v>
      </c>
      <c r="P65" s="11">
        <f t="shared" si="57"/>
        <v>7</v>
      </c>
      <c r="Q65" s="2">
        <v>29.797000000000001</v>
      </c>
      <c r="R65" s="2">
        <v>32.497999999999998</v>
      </c>
      <c r="S65" s="2" t="s">
        <v>31</v>
      </c>
      <c r="T65" s="2"/>
      <c r="U65" s="6"/>
      <c r="V65" s="19">
        <f t="shared" si="58"/>
        <v>29.622</v>
      </c>
      <c r="W65" s="2"/>
      <c r="X65" s="3"/>
      <c r="Y65" s="4">
        <f t="shared" si="59"/>
        <v>0</v>
      </c>
      <c r="Z65" s="5"/>
      <c r="AA65" s="5"/>
      <c r="AB65" s="7">
        <f t="shared" si="63"/>
        <v>0</v>
      </c>
      <c r="AC65" s="7">
        <f t="shared" si="64"/>
        <v>0</v>
      </c>
      <c r="AD65" s="2" t="s">
        <v>31</v>
      </c>
      <c r="AE65" s="4">
        <f t="shared" si="62"/>
        <v>0</v>
      </c>
      <c r="AF65" s="11">
        <f t="shared" si="17"/>
        <v>7</v>
      </c>
      <c r="AG65" s="2">
        <v>30.652999999999999</v>
      </c>
      <c r="AH65" s="2"/>
      <c r="AI65" s="2" t="s">
        <v>31</v>
      </c>
      <c r="AJ65" s="2"/>
      <c r="AK65" s="6"/>
      <c r="AL65" s="19">
        <f t="shared" si="39"/>
        <v>29.622</v>
      </c>
    </row>
    <row r="66" spans="1:38" s="15" customFormat="1" ht="14" hidden="1">
      <c r="A66" s="13">
        <v>1</v>
      </c>
      <c r="B66" s="1" t="s">
        <v>94</v>
      </c>
      <c r="C66" s="2">
        <v>41242</v>
      </c>
      <c r="D66" s="1">
        <v>9</v>
      </c>
      <c r="E66" s="1" t="s">
        <v>28</v>
      </c>
      <c r="F66" s="57">
        <v>29.631</v>
      </c>
      <c r="G66" s="10"/>
      <c r="H66" s="3"/>
      <c r="I66" s="4">
        <f t="shared" si="65"/>
        <v>0</v>
      </c>
      <c r="J66" s="5"/>
      <c r="K66" s="5"/>
      <c r="L66" s="7">
        <f t="shared" si="66"/>
        <v>0</v>
      </c>
      <c r="M66" s="7">
        <f t="shared" si="67"/>
        <v>0</v>
      </c>
      <c r="N66" s="2" t="s">
        <v>40</v>
      </c>
      <c r="O66" s="4">
        <f t="shared" si="56"/>
        <v>0</v>
      </c>
      <c r="P66" s="11">
        <f t="shared" si="57"/>
        <v>0</v>
      </c>
      <c r="Q66" s="2"/>
      <c r="R66" s="2"/>
      <c r="S66" s="2" t="s">
        <v>29</v>
      </c>
      <c r="T66" s="2"/>
      <c r="U66" s="6"/>
      <c r="V66" s="19">
        <f t="shared" si="58"/>
        <v>29.631</v>
      </c>
      <c r="W66" s="10"/>
      <c r="X66" s="3"/>
      <c r="Y66" s="4">
        <f t="shared" si="59"/>
        <v>0</v>
      </c>
      <c r="Z66" s="5"/>
      <c r="AA66" s="5"/>
      <c r="AB66" s="7">
        <f t="shared" si="63"/>
        <v>0</v>
      </c>
      <c r="AC66" s="7">
        <f t="shared" si="64"/>
        <v>0</v>
      </c>
      <c r="AD66" s="2" t="s">
        <v>40</v>
      </c>
      <c r="AE66" s="4">
        <f t="shared" si="62"/>
        <v>0</v>
      </c>
      <c r="AF66" s="11">
        <f t="shared" si="17"/>
        <v>0</v>
      </c>
      <c r="AG66" s="2"/>
      <c r="AH66" s="2"/>
      <c r="AI66" s="2" t="s">
        <v>29</v>
      </c>
      <c r="AJ66" s="2"/>
      <c r="AK66" s="6"/>
      <c r="AL66" s="19">
        <f t="shared" si="39"/>
        <v>29.631</v>
      </c>
    </row>
    <row r="67" spans="1:38" s="15" customFormat="1" ht="14" hidden="1" customHeight="1">
      <c r="A67" s="13">
        <v>4</v>
      </c>
      <c r="B67" s="1" t="s">
        <v>79</v>
      </c>
      <c r="C67" s="2">
        <v>99998183</v>
      </c>
      <c r="D67" s="1">
        <v>107</v>
      </c>
      <c r="E67" s="1" t="s">
        <v>77</v>
      </c>
      <c r="F67" s="57">
        <v>30.059000000000001</v>
      </c>
      <c r="G67" s="2"/>
      <c r="H67" s="3"/>
      <c r="I67" s="4">
        <f t="shared" si="65"/>
        <v>0</v>
      </c>
      <c r="J67" s="5"/>
      <c r="K67" s="5"/>
      <c r="L67" s="7">
        <f t="shared" si="66"/>
        <v>0</v>
      </c>
      <c r="M67" s="7">
        <f t="shared" si="67"/>
        <v>0</v>
      </c>
      <c r="N67" s="2"/>
      <c r="O67" s="4">
        <f t="shared" si="56"/>
        <v>0</v>
      </c>
      <c r="P67" s="11">
        <f t="shared" si="57"/>
        <v>0</v>
      </c>
      <c r="Q67" s="2"/>
      <c r="R67" s="2"/>
      <c r="S67" s="2"/>
      <c r="T67" s="2"/>
      <c r="U67" s="6"/>
      <c r="V67" s="19">
        <f t="shared" si="58"/>
        <v>30.059000000000001</v>
      </c>
      <c r="W67" s="2"/>
      <c r="X67" s="3"/>
      <c r="Y67" s="4">
        <f t="shared" si="59"/>
        <v>0</v>
      </c>
      <c r="Z67" s="5"/>
      <c r="AA67" s="5"/>
      <c r="AB67" s="7">
        <f t="shared" si="63"/>
        <v>0</v>
      </c>
      <c r="AC67" s="7">
        <f t="shared" si="64"/>
        <v>0</v>
      </c>
      <c r="AD67" s="2"/>
      <c r="AE67" s="4">
        <f t="shared" si="62"/>
        <v>0</v>
      </c>
      <c r="AF67" s="11">
        <f t="shared" si="17"/>
        <v>0</v>
      </c>
      <c r="AG67" s="2"/>
      <c r="AH67" s="2"/>
      <c r="AI67" s="2"/>
      <c r="AJ67" s="2"/>
      <c r="AK67" s="6"/>
      <c r="AL67" s="19">
        <f t="shared" si="39"/>
        <v>30.059000000000001</v>
      </c>
    </row>
    <row r="68" spans="1:38" s="15" customFormat="1" ht="14" hidden="1" customHeight="1">
      <c r="A68" s="13">
        <v>5</v>
      </c>
      <c r="B68" s="1" t="s">
        <v>86</v>
      </c>
      <c r="C68" s="2">
        <v>35787</v>
      </c>
      <c r="D68" s="1">
        <v>123</v>
      </c>
      <c r="E68" s="1" t="s">
        <v>121</v>
      </c>
      <c r="F68" s="57">
        <v>30.879000000000001</v>
      </c>
      <c r="G68" s="10"/>
      <c r="H68" s="3"/>
      <c r="I68" s="4">
        <f t="shared" si="65"/>
        <v>0</v>
      </c>
      <c r="J68" s="5"/>
      <c r="K68" s="5"/>
      <c r="L68" s="7">
        <f t="shared" si="66"/>
        <v>0</v>
      </c>
      <c r="M68" s="7">
        <f t="shared" si="67"/>
        <v>0</v>
      </c>
      <c r="N68" s="2"/>
      <c r="O68" s="4">
        <f t="shared" si="56"/>
        <v>0</v>
      </c>
      <c r="P68" s="11">
        <f t="shared" si="57"/>
        <v>0</v>
      </c>
      <c r="Q68" s="2"/>
      <c r="R68" s="2"/>
      <c r="S68" s="2"/>
      <c r="T68" s="2"/>
      <c r="U68" s="6"/>
      <c r="V68" s="19">
        <f t="shared" si="58"/>
        <v>30.879000000000001</v>
      </c>
      <c r="W68" s="10"/>
      <c r="X68" s="3"/>
      <c r="Y68" s="4">
        <f t="shared" si="59"/>
        <v>0</v>
      </c>
      <c r="Z68" s="5"/>
      <c r="AA68" s="5"/>
      <c r="AB68" s="7">
        <f t="shared" si="63"/>
        <v>0</v>
      </c>
      <c r="AC68" s="7">
        <f t="shared" si="64"/>
        <v>0</v>
      </c>
      <c r="AD68" s="2"/>
      <c r="AE68" s="4">
        <f t="shared" si="62"/>
        <v>0</v>
      </c>
      <c r="AF68" s="11">
        <f t="shared" si="17"/>
        <v>0</v>
      </c>
      <c r="AG68" s="2"/>
      <c r="AH68" s="2"/>
      <c r="AI68" s="2"/>
      <c r="AJ68" s="2"/>
      <c r="AK68" s="6"/>
      <c r="AL68" s="19">
        <f t="shared" si="39"/>
        <v>30.879000000000001</v>
      </c>
    </row>
    <row r="69" spans="1:38" s="15" customFormat="1" ht="14" hidden="1">
      <c r="A69" s="13">
        <v>6</v>
      </c>
      <c r="B69" s="1" t="s">
        <v>108</v>
      </c>
      <c r="C69" s="2">
        <v>99998173</v>
      </c>
      <c r="D69" s="1">
        <v>18</v>
      </c>
      <c r="E69" s="1" t="s">
        <v>109</v>
      </c>
      <c r="F69" s="57">
        <v>30.96</v>
      </c>
      <c r="G69" s="2"/>
      <c r="H69" s="3"/>
      <c r="I69" s="4">
        <f t="shared" si="65"/>
        <v>0</v>
      </c>
      <c r="J69" s="5"/>
      <c r="K69" s="5"/>
      <c r="L69" s="7">
        <f t="shared" si="66"/>
        <v>0</v>
      </c>
      <c r="M69" s="7">
        <f t="shared" si="67"/>
        <v>0</v>
      </c>
      <c r="N69" s="2"/>
      <c r="O69" s="4">
        <f t="shared" si="56"/>
        <v>0</v>
      </c>
      <c r="P69" s="11">
        <f t="shared" si="57"/>
        <v>0</v>
      </c>
      <c r="Q69" s="2"/>
      <c r="R69" s="2"/>
      <c r="S69" s="2"/>
      <c r="T69" s="2"/>
      <c r="U69" s="6"/>
      <c r="V69" s="19">
        <f t="shared" si="58"/>
        <v>30.96</v>
      </c>
      <c r="W69" s="2"/>
      <c r="X69" s="3"/>
      <c r="Y69" s="4">
        <f t="shared" si="59"/>
        <v>0</v>
      </c>
      <c r="Z69" s="5"/>
      <c r="AA69" s="5"/>
      <c r="AB69" s="7">
        <f t="shared" si="63"/>
        <v>0</v>
      </c>
      <c r="AC69" s="7">
        <f t="shared" si="64"/>
        <v>0</v>
      </c>
      <c r="AD69" s="2"/>
      <c r="AE69" s="4">
        <f t="shared" si="62"/>
        <v>0</v>
      </c>
      <c r="AF69" s="11">
        <f t="shared" si="17"/>
        <v>0</v>
      </c>
      <c r="AG69" s="2"/>
      <c r="AH69" s="2"/>
      <c r="AI69" s="2"/>
      <c r="AJ69" s="2"/>
      <c r="AK69" s="6"/>
      <c r="AL69" s="19">
        <f t="shared" si="39"/>
        <v>30.96</v>
      </c>
    </row>
    <row r="70" spans="1:38" s="15" customFormat="1" ht="14" hidden="1">
      <c r="A70" s="13">
        <v>7</v>
      </c>
      <c r="B70" s="1" t="s">
        <v>76</v>
      </c>
      <c r="C70" s="2">
        <v>36647</v>
      </c>
      <c r="D70" s="1">
        <v>45</v>
      </c>
      <c r="E70" s="1" t="s">
        <v>107</v>
      </c>
      <c r="F70" s="57">
        <v>28.49</v>
      </c>
      <c r="G70" s="2"/>
      <c r="H70" s="3"/>
      <c r="I70" s="4">
        <f t="shared" si="65"/>
        <v>0</v>
      </c>
      <c r="J70" s="5"/>
      <c r="K70" s="5"/>
      <c r="L70" s="7">
        <f t="shared" si="66"/>
        <v>0</v>
      </c>
      <c r="M70" s="7">
        <f t="shared" si="67"/>
        <v>0</v>
      </c>
      <c r="N70" s="2"/>
      <c r="O70" s="4">
        <f t="shared" si="56"/>
        <v>0</v>
      </c>
      <c r="P70" s="11">
        <f t="shared" si="57"/>
        <v>0</v>
      </c>
      <c r="Q70" s="2"/>
      <c r="R70" s="2"/>
      <c r="S70" s="2"/>
      <c r="T70" s="2" t="s">
        <v>97</v>
      </c>
      <c r="U70" s="6"/>
      <c r="V70" s="19">
        <f t="shared" si="58"/>
        <v>28.49</v>
      </c>
      <c r="W70" s="2"/>
      <c r="X70" s="3"/>
      <c r="Y70" s="4">
        <f t="shared" si="59"/>
        <v>0</v>
      </c>
      <c r="Z70" s="5"/>
      <c r="AA70" s="5"/>
      <c r="AB70" s="7">
        <f t="shared" si="63"/>
        <v>0</v>
      </c>
      <c r="AC70" s="7">
        <f t="shared" si="64"/>
        <v>0</v>
      </c>
      <c r="AD70" s="2"/>
      <c r="AE70" s="4">
        <f t="shared" si="62"/>
        <v>0</v>
      </c>
      <c r="AF70" s="11">
        <f t="shared" si="17"/>
        <v>0</v>
      </c>
      <c r="AG70" s="2"/>
      <c r="AH70" s="2"/>
      <c r="AI70" s="2"/>
      <c r="AJ70" s="2" t="s">
        <v>97</v>
      </c>
      <c r="AK70" s="6"/>
      <c r="AL70" s="19">
        <f t="shared" si="39"/>
        <v>28.49</v>
      </c>
    </row>
    <row r="71" spans="1:38" s="15" customFormat="1" ht="14" hidden="1">
      <c r="A71" s="13">
        <v>8</v>
      </c>
      <c r="B71" s="1" t="s">
        <v>142</v>
      </c>
      <c r="C71" s="2" t="s">
        <v>143</v>
      </c>
      <c r="D71" s="1">
        <v>89</v>
      </c>
      <c r="E71" s="1" t="s">
        <v>39</v>
      </c>
      <c r="F71" s="57">
        <v>30.236000000000001</v>
      </c>
      <c r="G71" s="2"/>
      <c r="H71" s="3"/>
      <c r="I71" s="4">
        <f t="shared" si="65"/>
        <v>0</v>
      </c>
      <c r="J71" s="5"/>
      <c r="K71" s="5"/>
      <c r="L71" s="7">
        <f t="shared" si="66"/>
        <v>0</v>
      </c>
      <c r="M71" s="7">
        <f t="shared" si="67"/>
        <v>0</v>
      </c>
      <c r="N71" s="2"/>
      <c r="O71" s="4">
        <f t="shared" si="56"/>
        <v>0</v>
      </c>
      <c r="P71" s="11">
        <f t="shared" si="57"/>
        <v>0</v>
      </c>
      <c r="Q71" s="2"/>
      <c r="R71" s="2"/>
      <c r="S71" s="2"/>
      <c r="T71" s="6"/>
      <c r="U71" s="6"/>
      <c r="V71" s="19">
        <f t="shared" si="58"/>
        <v>30.236000000000001</v>
      </c>
      <c r="W71" s="2"/>
      <c r="X71" s="3"/>
      <c r="Y71" s="4">
        <f t="shared" si="59"/>
        <v>0</v>
      </c>
      <c r="Z71" s="5"/>
      <c r="AA71" s="5"/>
      <c r="AB71" s="7">
        <f t="shared" si="63"/>
        <v>0</v>
      </c>
      <c r="AC71" s="7">
        <f t="shared" si="64"/>
        <v>0</v>
      </c>
      <c r="AD71" s="2"/>
      <c r="AE71" s="4">
        <f t="shared" si="62"/>
        <v>0</v>
      </c>
      <c r="AF71" s="11">
        <f t="shared" si="17"/>
        <v>0</v>
      </c>
      <c r="AG71" s="2"/>
      <c r="AH71" s="2"/>
      <c r="AI71" s="2"/>
      <c r="AJ71" s="6"/>
      <c r="AK71" s="6"/>
      <c r="AL71" s="19">
        <f t="shared" si="39"/>
        <v>30.236000000000001</v>
      </c>
    </row>
    <row r="72" spans="1:38" s="15" customFormat="1" ht="14" hidden="1">
      <c r="A72" s="13">
        <v>9</v>
      </c>
      <c r="B72" s="1" t="s">
        <v>123</v>
      </c>
      <c r="C72" s="2">
        <v>34556</v>
      </c>
      <c r="D72" s="1">
        <v>757</v>
      </c>
      <c r="E72" s="1" t="s">
        <v>66</v>
      </c>
      <c r="F72" s="57">
        <v>29.329000000000001</v>
      </c>
      <c r="G72" s="2"/>
      <c r="H72" s="3"/>
      <c r="I72" s="4">
        <f t="shared" si="65"/>
        <v>0</v>
      </c>
      <c r="J72" s="5"/>
      <c r="K72" s="5"/>
      <c r="L72" s="7">
        <f t="shared" si="66"/>
        <v>0</v>
      </c>
      <c r="M72" s="7">
        <f t="shared" si="67"/>
        <v>0</v>
      </c>
      <c r="N72" s="2"/>
      <c r="O72" s="4">
        <f t="shared" si="56"/>
        <v>0</v>
      </c>
      <c r="P72" s="11">
        <f t="shared" si="57"/>
        <v>0</v>
      </c>
      <c r="Q72" s="2"/>
      <c r="R72" s="2"/>
      <c r="S72" s="2"/>
      <c r="T72" s="2" t="s">
        <v>97</v>
      </c>
      <c r="U72" s="6"/>
      <c r="V72" s="19">
        <f t="shared" si="58"/>
        <v>29.329000000000001</v>
      </c>
      <c r="W72" s="2"/>
      <c r="X72" s="3"/>
      <c r="Y72" s="4">
        <f t="shared" si="59"/>
        <v>0</v>
      </c>
      <c r="Z72" s="5"/>
      <c r="AA72" s="5"/>
      <c r="AB72" s="7">
        <f t="shared" si="63"/>
        <v>0</v>
      </c>
      <c r="AC72" s="7">
        <f t="shared" si="64"/>
        <v>0</v>
      </c>
      <c r="AD72" s="2"/>
      <c r="AE72" s="4">
        <f t="shared" si="62"/>
        <v>0</v>
      </c>
      <c r="AF72" s="11">
        <f t="shared" si="17"/>
        <v>0</v>
      </c>
      <c r="AG72" s="2"/>
      <c r="AH72" s="2"/>
      <c r="AI72" s="2"/>
      <c r="AJ72" s="2" t="s">
        <v>97</v>
      </c>
      <c r="AK72" s="6"/>
      <c r="AL72" s="19">
        <f t="shared" si="39"/>
        <v>29.329000000000001</v>
      </c>
    </row>
    <row r="73" spans="1:38" s="15" customFormat="1" ht="14" hidden="1">
      <c r="A73" s="13">
        <v>10</v>
      </c>
      <c r="B73" s="1" t="s">
        <v>150</v>
      </c>
      <c r="C73" s="2" t="s">
        <v>143</v>
      </c>
      <c r="D73" s="1">
        <v>152</v>
      </c>
      <c r="E73" s="1" t="s">
        <v>151</v>
      </c>
      <c r="F73" s="57">
        <v>29.045999999999999</v>
      </c>
      <c r="G73" s="2"/>
      <c r="H73" s="3"/>
      <c r="I73" s="4">
        <f t="shared" si="65"/>
        <v>0</v>
      </c>
      <c r="J73" s="5"/>
      <c r="K73" s="5"/>
      <c r="L73" s="7">
        <f t="shared" si="66"/>
        <v>0</v>
      </c>
      <c r="M73" s="7">
        <f t="shared" si="67"/>
        <v>0</v>
      </c>
      <c r="N73" s="2"/>
      <c r="O73" s="4">
        <f t="shared" si="56"/>
        <v>0</v>
      </c>
      <c r="P73" s="11">
        <f t="shared" si="57"/>
        <v>0</v>
      </c>
      <c r="Q73" s="2"/>
      <c r="R73" s="2"/>
      <c r="S73" s="2"/>
      <c r="T73" s="2" t="s">
        <v>97</v>
      </c>
      <c r="U73" s="6"/>
      <c r="V73" s="19">
        <f t="shared" si="58"/>
        <v>29.045999999999999</v>
      </c>
      <c r="W73" s="2"/>
      <c r="X73" s="3"/>
      <c r="Y73" s="4">
        <f t="shared" si="59"/>
        <v>0</v>
      </c>
      <c r="Z73" s="5"/>
      <c r="AA73" s="5"/>
      <c r="AB73" s="7">
        <f t="shared" si="63"/>
        <v>0</v>
      </c>
      <c r="AC73" s="7">
        <f t="shared" si="64"/>
        <v>0</v>
      </c>
      <c r="AD73" s="2"/>
      <c r="AE73" s="4">
        <f t="shared" si="62"/>
        <v>0</v>
      </c>
      <c r="AF73" s="11">
        <f t="shared" si="17"/>
        <v>0</v>
      </c>
      <c r="AG73" s="2"/>
      <c r="AH73" s="2"/>
      <c r="AI73" s="2"/>
      <c r="AJ73" s="2" t="s">
        <v>97</v>
      </c>
      <c r="AK73" s="6"/>
      <c r="AL73" s="19">
        <f t="shared" si="39"/>
        <v>29.045999999999999</v>
      </c>
    </row>
    <row r="74" spans="1:38" s="15" customFormat="1" ht="14" hidden="1">
      <c r="A74" s="13">
        <v>11</v>
      </c>
      <c r="B74" s="1" t="s">
        <v>152</v>
      </c>
      <c r="C74" s="2">
        <v>34909</v>
      </c>
      <c r="D74" s="1">
        <v>77</v>
      </c>
      <c r="E74" s="1" t="s">
        <v>151</v>
      </c>
      <c r="F74" s="57">
        <v>29.946999999999999</v>
      </c>
      <c r="G74" s="2"/>
      <c r="H74" s="3"/>
      <c r="I74" s="4">
        <f t="shared" si="65"/>
        <v>0</v>
      </c>
      <c r="J74" s="5"/>
      <c r="K74" s="5"/>
      <c r="L74" s="7">
        <f t="shared" si="66"/>
        <v>0</v>
      </c>
      <c r="M74" s="7">
        <f t="shared" si="67"/>
        <v>0</v>
      </c>
      <c r="N74" s="2"/>
      <c r="O74" s="4">
        <f t="shared" si="56"/>
        <v>0</v>
      </c>
      <c r="P74" s="11">
        <f t="shared" si="57"/>
        <v>0</v>
      </c>
      <c r="Q74" s="2"/>
      <c r="R74" s="2"/>
      <c r="S74" s="2"/>
      <c r="T74" s="6"/>
      <c r="U74" s="6"/>
      <c r="V74" s="19">
        <f t="shared" si="58"/>
        <v>29.946999999999999</v>
      </c>
      <c r="W74" s="2"/>
      <c r="X74" s="3"/>
      <c r="Y74" s="4">
        <f t="shared" si="59"/>
        <v>0</v>
      </c>
      <c r="Z74" s="5"/>
      <c r="AA74" s="5"/>
      <c r="AB74" s="7">
        <f t="shared" si="63"/>
        <v>0</v>
      </c>
      <c r="AC74" s="7">
        <f t="shared" si="64"/>
        <v>0</v>
      </c>
      <c r="AD74" s="2"/>
      <c r="AE74" s="4">
        <f t="shared" si="62"/>
        <v>0</v>
      </c>
      <c r="AF74" s="11">
        <f t="shared" si="17"/>
        <v>0</v>
      </c>
      <c r="AG74" s="2"/>
      <c r="AH74" s="2"/>
      <c r="AI74" s="2"/>
      <c r="AJ74" s="6"/>
      <c r="AK74" s="6"/>
      <c r="AL74" s="19">
        <f t="shared" si="39"/>
        <v>29.946999999999999</v>
      </c>
    </row>
    <row r="75" spans="1:38" s="15" customFormat="1" ht="14" hidden="1">
      <c r="A75" s="13">
        <v>12</v>
      </c>
      <c r="B75" s="1" t="s">
        <v>152</v>
      </c>
      <c r="C75" s="2">
        <v>34909</v>
      </c>
      <c r="D75" s="1">
        <v>77</v>
      </c>
      <c r="E75" s="1" t="s">
        <v>39</v>
      </c>
      <c r="F75" s="57">
        <v>31.158999999999999</v>
      </c>
      <c r="G75" s="2"/>
      <c r="H75" s="3"/>
      <c r="I75" s="4">
        <f t="shared" si="65"/>
        <v>0</v>
      </c>
      <c r="J75" s="5"/>
      <c r="K75" s="5"/>
      <c r="L75" s="7">
        <f t="shared" si="66"/>
        <v>0</v>
      </c>
      <c r="M75" s="7">
        <f t="shared" si="67"/>
        <v>0</v>
      </c>
      <c r="N75" s="2"/>
      <c r="O75" s="4">
        <f t="shared" si="56"/>
        <v>0</v>
      </c>
      <c r="P75" s="11">
        <f t="shared" si="57"/>
        <v>0</v>
      </c>
      <c r="Q75" s="2"/>
      <c r="R75" s="2"/>
      <c r="S75" s="2"/>
      <c r="T75" s="2"/>
      <c r="U75" s="6"/>
      <c r="V75" s="19">
        <f t="shared" si="58"/>
        <v>31.158999999999999</v>
      </c>
      <c r="W75" s="2"/>
      <c r="X75" s="3"/>
      <c r="Y75" s="4">
        <f t="shared" si="59"/>
        <v>0</v>
      </c>
      <c r="Z75" s="5"/>
      <c r="AA75" s="5"/>
      <c r="AB75" s="7">
        <f t="shared" si="63"/>
        <v>0</v>
      </c>
      <c r="AC75" s="7">
        <f t="shared" si="64"/>
        <v>0</v>
      </c>
      <c r="AD75" s="2"/>
      <c r="AE75" s="4">
        <f t="shared" si="62"/>
        <v>0</v>
      </c>
      <c r="AF75" s="11">
        <f t="shared" si="17"/>
        <v>0</v>
      </c>
      <c r="AG75" s="2"/>
      <c r="AH75" s="2"/>
      <c r="AI75" s="2"/>
      <c r="AJ75" s="2"/>
      <c r="AK75" s="6"/>
      <c r="AL75" s="19">
        <f t="shared" si="39"/>
        <v>31.158999999999999</v>
      </c>
    </row>
    <row r="76" spans="1:38" s="15" customFormat="1" ht="14">
      <c r="A76" s="13"/>
      <c r="B76" s="1"/>
      <c r="C76" s="2"/>
      <c r="D76" s="1"/>
      <c r="E76" s="1"/>
      <c r="F76" s="57"/>
      <c r="G76" s="2"/>
      <c r="H76" s="3"/>
      <c r="I76" s="4">
        <f t="shared" si="65"/>
        <v>0</v>
      </c>
      <c r="J76" s="5"/>
      <c r="K76" s="5"/>
      <c r="L76" s="7">
        <f t="shared" si="66"/>
        <v>0</v>
      </c>
      <c r="M76" s="7">
        <f t="shared" si="67"/>
        <v>0</v>
      </c>
      <c r="N76" s="2"/>
      <c r="O76" s="4">
        <f t="shared" ref="O76" si="68">+I76+L76+M76+U76</f>
        <v>0</v>
      </c>
      <c r="P76" s="11">
        <f t="shared" ref="P76" si="69">O76</f>
        <v>0</v>
      </c>
      <c r="Q76" s="2"/>
      <c r="R76" s="2"/>
      <c r="S76" s="2"/>
      <c r="T76" s="2"/>
      <c r="U76" s="6"/>
      <c r="V76" s="19">
        <f t="shared" si="42"/>
        <v>0</v>
      </c>
      <c r="W76" s="2"/>
      <c r="X76" s="3"/>
      <c r="Y76" s="4">
        <f t="shared" si="59"/>
        <v>0</v>
      </c>
      <c r="Z76" s="5"/>
      <c r="AA76" s="5"/>
      <c r="AB76" s="7">
        <f t="shared" si="63"/>
        <v>0</v>
      </c>
      <c r="AC76" s="7">
        <f t="shared" si="64"/>
        <v>0</v>
      </c>
      <c r="AD76" s="2"/>
      <c r="AE76" s="4">
        <f t="shared" si="62"/>
        <v>0</v>
      </c>
      <c r="AF76" s="11">
        <f t="shared" si="17"/>
        <v>0</v>
      </c>
      <c r="AG76" s="2"/>
      <c r="AH76" s="2"/>
      <c r="AI76" s="2"/>
      <c r="AJ76" s="2"/>
      <c r="AK76" s="6"/>
      <c r="AL76" s="19">
        <f t="shared" si="39"/>
        <v>0</v>
      </c>
    </row>
    <row r="77" spans="1:38" s="15" customFormat="1" ht="14">
      <c r="B77" s="22">
        <v>4</v>
      </c>
      <c r="C77" s="17"/>
      <c r="D77" s="1"/>
      <c r="E77" s="1"/>
      <c r="F77" s="57"/>
      <c r="G77" s="2"/>
      <c r="H77" s="3"/>
      <c r="I77" s="2"/>
      <c r="J77" s="5"/>
      <c r="K77" s="5"/>
      <c r="L77" s="2"/>
      <c r="M77" s="2"/>
      <c r="N77" s="2"/>
      <c r="O77" s="4"/>
      <c r="P77" s="11"/>
      <c r="Q77" s="2"/>
      <c r="R77" s="2"/>
      <c r="S77" s="2"/>
      <c r="T77" s="2"/>
      <c r="U77" s="6"/>
      <c r="V77" s="19">
        <f t="shared" si="42"/>
        <v>0</v>
      </c>
      <c r="W77" s="2"/>
      <c r="X77" s="3"/>
      <c r="Y77" s="2"/>
      <c r="Z77" s="5"/>
      <c r="AA77" s="5"/>
      <c r="AB77" s="2"/>
      <c r="AC77" s="2"/>
      <c r="AD77" s="2"/>
      <c r="AE77" s="4"/>
      <c r="AF77" s="11">
        <f t="shared" si="17"/>
        <v>0</v>
      </c>
      <c r="AG77" s="2"/>
      <c r="AH77" s="2"/>
      <c r="AI77" s="2"/>
      <c r="AJ77" s="2"/>
      <c r="AK77" s="6"/>
      <c r="AL77" s="19">
        <f t="shared" si="39"/>
        <v>0</v>
      </c>
    </row>
    <row r="78" spans="1:38" s="15" customFormat="1" ht="14">
      <c r="A78" s="21"/>
      <c r="B78" s="23" t="s">
        <v>53</v>
      </c>
      <c r="C78" s="24"/>
      <c r="D78" s="25"/>
      <c r="E78" s="25"/>
      <c r="F78" s="57"/>
      <c r="G78" s="18"/>
      <c r="H78" s="11"/>
      <c r="I78" s="18"/>
      <c r="J78" s="18"/>
      <c r="K78" s="18"/>
      <c r="L78" s="18"/>
      <c r="M78" s="18"/>
      <c r="N78" s="18"/>
      <c r="O78" s="11"/>
      <c r="P78" s="11"/>
      <c r="Q78" s="18"/>
      <c r="R78" s="18"/>
      <c r="S78" s="18"/>
      <c r="T78" s="18"/>
      <c r="U78" s="12"/>
      <c r="V78" s="19">
        <f t="shared" si="42"/>
        <v>0</v>
      </c>
      <c r="W78" s="18"/>
      <c r="X78" s="11"/>
      <c r="Y78" s="18"/>
      <c r="Z78" s="18"/>
      <c r="AA78" s="18"/>
      <c r="AB78" s="18"/>
      <c r="AC78" s="18"/>
      <c r="AD78" s="18"/>
      <c r="AE78" s="11"/>
      <c r="AF78" s="11">
        <f t="shared" ref="AF78:AF90" si="70">AE78+P78</f>
        <v>0</v>
      </c>
      <c r="AG78" s="18"/>
      <c r="AH78" s="18"/>
      <c r="AI78" s="18"/>
      <c r="AJ78" s="18"/>
      <c r="AK78" s="12"/>
      <c r="AL78" s="19">
        <f t="shared" si="39"/>
        <v>0</v>
      </c>
    </row>
    <row r="79" spans="1:38" s="15" customFormat="1" ht="14">
      <c r="A79" s="13">
        <v>1</v>
      </c>
      <c r="B79" s="1" t="s">
        <v>73</v>
      </c>
      <c r="C79" s="2">
        <v>13729</v>
      </c>
      <c r="D79" s="1">
        <v>24</v>
      </c>
      <c r="E79" s="1" t="s">
        <v>28</v>
      </c>
      <c r="F79" s="57">
        <v>33.497</v>
      </c>
      <c r="G79" s="2">
        <v>38.078000000000003</v>
      </c>
      <c r="H79" s="3">
        <v>4</v>
      </c>
      <c r="I79" s="4">
        <f>IF(AND(J$217&gt;4,H79=1),6)+IF(AND(J$217&gt;4,H79=2),4)+IF(AND(J$217&gt;4,H79=3),3)+IF(AND(J$217&gt;4,H79=4),2)+IF(AND(J$217&gt;4,H79=5),1)+IF(AND(J$217&gt;4,H79&gt;5),1)+IF(AND(J$217=4,H79=1),4)+IF(AND(J$217=4,H79=2),3)+IF(AND(J$217=4,H79=3),2)+IF(AND(J$217=4,H79=4),1)+IF(AND(J$217=3,H79=1),3)+IF(AND(J$217=3,H79=2),2)+IF(AND(J$217=3,H79=3),1)+IF(AND(J$217=2,H79=1),2)+IF(AND(J$217=2,H79=2),1)+IF(AND(J$217=1,H79=1),1)</f>
        <v>1</v>
      </c>
      <c r="J79" s="5">
        <v>3</v>
      </c>
      <c r="K79" s="5">
        <v>3</v>
      </c>
      <c r="L79" s="7">
        <f>IF(AND(J$217&gt;4,J79=1),12)+IF(AND(J$217&gt;4,J79=2),8)+IF(AND(J$217&gt;4,J79=3),6)+IF(AND(J$217&gt;4,J79=4),5)+IF(AND(J$217&gt;4,J79=5),4)+IF(AND(J$217&gt;4,J79=6),3)+IF(AND(J$217&gt;4,J79=7),2)+IF(AND(J$217&gt;4,J79&gt;7),1)+IF(AND(J$217=4,J79=1),8)+IF(AND(J$217=4,J79=2),6)+IF(AND(J$217=4,J79=3),4)+IF(AND(J$217=4,J79=4),2)+IF(AND(J$217=3,J79=1),6)+IF(AND(J$217=3,J79=2),4)+IF(AND(J$217=3,J79=3),2)+IF(AND(J$217=2,J79=1),4)+IF(AND(J$217=2,J79=2),2)+IF(AND(J$217=1,J79=1),2)</f>
        <v>4</v>
      </c>
      <c r="M79" s="7">
        <f>IF(AND(J$217&gt;4,K79=1),12)+IF(AND(J$217&gt;4,K79=2),8)+IF(AND(J$217&gt;4,K79=3),6)+IF(AND(J$217&gt;4,K79=4),5)+IF(AND(J$217&gt;4,K79=5),4)+IF(AND(J$217&gt;4,K79=6),3)+IF(AND(J$217&gt;4,K79=7),2)+IF(AND(J$217&gt;4,K79&gt;7),1)+IF(AND(J$217=4,K79=1),8)+IF(AND(J$217=4,K79=2),6)+IF(AND(J$217=4,K79=3),4)+IF(AND(J$217=4,K79=4),2)+IF(AND(J$217=3,K79=1),6)+IF(AND(J$217=3,K79=2),4)+IF(AND(J$217=3,K79=3),2)+IF(AND(J$217=2,K79=1),4)+IF(AND(J$217=2,K79=2),2)+IF(AND(J$217=1,K79=1),2)</f>
        <v>4</v>
      </c>
      <c r="N79" s="2" t="s">
        <v>29</v>
      </c>
      <c r="O79" s="4">
        <f>+I79+L79+M79+U79</f>
        <v>9</v>
      </c>
      <c r="P79" s="11">
        <f>O79</f>
        <v>9</v>
      </c>
      <c r="Q79" s="2">
        <v>35.421999999999997</v>
      </c>
      <c r="R79" s="2">
        <v>33.523000000000003</v>
      </c>
      <c r="S79" s="2" t="s">
        <v>29</v>
      </c>
      <c r="T79" s="2"/>
      <c r="U79" s="6"/>
      <c r="V79" s="19">
        <f t="shared" ref="V79:V88" si="71">MIN(F79,G79,Q79,R79)</f>
        <v>33.497</v>
      </c>
      <c r="W79" s="2"/>
      <c r="X79" s="3"/>
      <c r="Y79" s="4">
        <f>IF(AND(Z$217&gt;4,X79=1),6)+IF(AND(Z$217&gt;4,X79=2),4)+IF(AND(Z$217&gt;4,X79=3),3)+IF(AND(Z$217&gt;4,X79=4),2)+IF(AND(Z$217&gt;4,X79=5),1)+IF(AND(Z$217&gt;4,X79&gt;5),1)+IF(AND(Z$217=4,X79=1),4)+IF(AND(Z$217=4,X79=2),3)+IF(AND(Z$217=4,X79=3),2)+IF(AND(Z$217=4,X79=4),1)+IF(AND(Z$217=3,X79=1),3)+IF(AND(Z$217=3,X79=2),2)+IF(AND(Z$217=3,X79=3),1)+IF(AND(Z$217=2,X79=1),2)+IF(AND(Z$217=2,X79=2),1)+IF(AND(Z$217=1,X79=1),1)</f>
        <v>0</v>
      </c>
      <c r="Z79" s="5"/>
      <c r="AA79" s="5"/>
      <c r="AB79" s="7">
        <f>IF(AND(Z$217&gt;4,Z79=1),12)+IF(AND(Z$217&gt;4,Z79=2),8)+IF(AND(Z$217&gt;4,Z79=3),6)+IF(AND(Z$217&gt;4,Z79=4),5)+IF(AND(Z$217&gt;4,Z79=5),4)+IF(AND(Z$217&gt;4,Z79=6),3)+IF(AND(Z$217&gt;4,Z79=7),2)+IF(AND(Z$217&gt;4,Z79&gt;7),1)+IF(AND(Z$217=4,Z79=1),8)+IF(AND(Z$217=4,Z79=2),6)+IF(AND(Z$217=4,Z79=3),4)+IF(AND(Z$217=4,Z79=4),2)+IF(AND(Z$217=3,Z79=1),6)+IF(AND(Z$217=3,Z79=2),4)+IF(AND(Z$217=3,Z79=3),2)+IF(AND(Z$217=2,Z79=1),4)+IF(AND(Z$217=2,Z79=2),2)+IF(AND(Z$217=1,Z79=1),2)</f>
        <v>0</v>
      </c>
      <c r="AC79" s="7">
        <f>IF(AND(Z$217&gt;4,AA79=1),12)+IF(AND(Z$217&gt;4,AA79=2),8)+IF(AND(Z$217&gt;4,AA79=3),6)+IF(AND(Z$217&gt;4,AA79=4),5)+IF(AND(Z$217&gt;4,AA79=5),4)+IF(AND(Z$217&gt;4,AA79=6),3)+IF(AND(Z$217&gt;4,AA79=7),2)+IF(AND(Z$217&gt;4,AA79&gt;7),1)+IF(AND(Z$217=4,AA79=1),8)+IF(AND(Z$217=4,AA79=2),6)+IF(AND(Z$217=4,AA79=3),4)+IF(AND(Z$217=4,AA79=4),2)+IF(AND(Z$217=3,AA79=1),6)+IF(AND(Z$217=3,AA79=2),4)+IF(AND(Z$217=3,AA79=3),2)+IF(AND(Z$217=2,AA79=1),4)+IF(AND(Z$217=2,AA79=2),2)+IF(AND(Z$217=1,AA79=1),2)</f>
        <v>0</v>
      </c>
      <c r="AD79" s="2" t="s">
        <v>29</v>
      </c>
      <c r="AE79" s="4">
        <f>+Y79+AB79+AC79+AK79</f>
        <v>0</v>
      </c>
      <c r="AF79" s="11">
        <f t="shared" si="70"/>
        <v>9</v>
      </c>
      <c r="AG79" s="2">
        <v>33.838000000000001</v>
      </c>
      <c r="AH79" s="2"/>
      <c r="AI79" s="2" t="s">
        <v>29</v>
      </c>
      <c r="AJ79" s="2"/>
      <c r="AK79" s="6"/>
      <c r="AL79" s="19">
        <f t="shared" si="39"/>
        <v>33.497</v>
      </c>
    </row>
    <row r="80" spans="1:38" s="15" customFormat="1" ht="14" customHeight="1">
      <c r="A80" s="13">
        <v>2</v>
      </c>
      <c r="B80" s="1" t="s">
        <v>154</v>
      </c>
      <c r="C80" s="2">
        <v>43878</v>
      </c>
      <c r="D80" s="1">
        <v>501</v>
      </c>
      <c r="E80" s="1" t="s">
        <v>151</v>
      </c>
      <c r="F80" s="57">
        <v>31.658999999999999</v>
      </c>
      <c r="G80" s="2">
        <v>36.600999999999999</v>
      </c>
      <c r="H80" s="3">
        <v>3</v>
      </c>
      <c r="I80" s="4">
        <f>IF(AND(J$217&gt;4,H80=1),6)+IF(AND(J$217&gt;4,H80=2),4)+IF(AND(J$217&gt;4,H80=3),3)+IF(AND(J$217&gt;4,H80=4),2)+IF(AND(J$217&gt;4,H80=5),1)+IF(AND(J$217&gt;4,H80&gt;5),1)+IF(AND(J$217=4,H80=1),4)+IF(AND(J$217=4,H80=2),3)+IF(AND(J$217=4,H80=3),2)+IF(AND(J$217=4,H80=4),1)+IF(AND(J$217=3,H80=1),3)+IF(AND(J$217=3,H80=2),2)+IF(AND(J$217=3,H80=3),1)+IF(AND(J$217=2,H80=1),2)+IF(AND(J$217=2,H80=2),1)+IF(AND(J$217=1,H80=1),1)</f>
        <v>2</v>
      </c>
      <c r="J80" s="5"/>
      <c r="K80" s="5"/>
      <c r="L80" s="7">
        <f>IF(AND(J$217&gt;4,J80=1),12)+IF(AND(J$217&gt;4,J80=2),8)+IF(AND(J$217&gt;4,J80=3),6)+IF(AND(J$217&gt;4,J80=4),5)+IF(AND(J$217&gt;4,J80=5),4)+IF(AND(J$217&gt;4,J80=6),3)+IF(AND(J$217&gt;4,J80=7),2)+IF(AND(J$217&gt;4,J80&gt;7),1)+IF(AND(J$217=4,J80=1),8)+IF(AND(J$217=4,J80=2),6)+IF(AND(J$217=4,J80=3),4)+IF(AND(J$217=4,J80=4),2)+IF(AND(J$217=3,J80=1),6)+IF(AND(J$217=3,J80=2),4)+IF(AND(J$217=3,J80=3),2)+IF(AND(J$217=2,J80=1),4)+IF(AND(J$217=2,J80=2),2)+IF(AND(J$217=1,J80=1),2)</f>
        <v>0</v>
      </c>
      <c r="M80" s="7">
        <f>IF(AND(J$217&gt;4,K80=1),12)+IF(AND(J$217&gt;4,K80=2),8)+IF(AND(J$217&gt;4,K80=3),6)+IF(AND(J$217&gt;4,K80=4),5)+IF(AND(J$217&gt;4,K80=5),4)+IF(AND(J$217&gt;4,K80=6),3)+IF(AND(J$217&gt;4,K80=7),2)+IF(AND(J$217&gt;4,K80&gt;7),1)+IF(AND(J$217=4,K80=1),8)+IF(AND(J$217=4,K80=2),6)+IF(AND(J$217=4,K80=3),4)+IF(AND(J$217=4,K80=4),2)+IF(AND(J$217=3,K80=1),6)+IF(AND(J$217=3,K80=2),4)+IF(AND(J$217=3,K80=3),2)+IF(AND(J$217=2,K80=1),4)+IF(AND(J$217=2,K80=2),2)+IF(AND(J$217=1,K80=1),2)</f>
        <v>0</v>
      </c>
      <c r="N80" s="2" t="s">
        <v>29</v>
      </c>
      <c r="O80" s="4">
        <f>+I80+L80+M80+U80</f>
        <v>2</v>
      </c>
      <c r="P80" s="11">
        <f>O80</f>
        <v>2</v>
      </c>
      <c r="Q80" s="2"/>
      <c r="R80" s="2"/>
      <c r="S80" s="2" t="s">
        <v>29</v>
      </c>
      <c r="T80" s="6"/>
      <c r="U80" s="6"/>
      <c r="V80" s="19">
        <f t="shared" si="71"/>
        <v>31.658999999999999</v>
      </c>
      <c r="W80" s="2"/>
      <c r="X80" s="3"/>
      <c r="Y80" s="4">
        <f t="shared" ref="Y80:Y89" si="72">IF(AND(Z$217&gt;4,X80=1),6)+IF(AND(Z$217&gt;4,X80=2),4)+IF(AND(Z$217&gt;4,X80=3),3)+IF(AND(Z$217&gt;4,X80=4),2)+IF(AND(Z$217&gt;4,X80=5),1)+IF(AND(Z$217&gt;4,X80&gt;5),1)+IF(AND(Z$217=4,X80=1),4)+IF(AND(Z$217=4,X80=2),3)+IF(AND(Z$217=4,X80=3),2)+IF(AND(Z$217=4,X80=4),1)+IF(AND(Z$217=3,X80=1),3)+IF(AND(Z$217=3,X80=2),2)+IF(AND(Z$217=3,X80=3),1)+IF(AND(Z$217=2,X80=1),2)+IF(AND(Z$217=2,X80=2),1)+IF(AND(Z$217=1,X80=1),1)</f>
        <v>0</v>
      </c>
      <c r="Z80" s="5"/>
      <c r="AA80" s="5"/>
      <c r="AB80" s="7">
        <f t="shared" ref="AB80:AB89" si="73">IF(AND(Z$217&gt;4,Z80=1),12)+IF(AND(Z$217&gt;4,Z80=2),8)+IF(AND(Z$217&gt;4,Z80=3),6)+IF(AND(Z$217&gt;4,Z80=4),5)+IF(AND(Z$217&gt;4,Z80=5),4)+IF(AND(Z$217&gt;4,Z80=6),3)+IF(AND(Z$217&gt;4,Z80=7),2)+IF(AND(Z$217&gt;4,Z80&gt;7),1)+IF(AND(Z$217=4,Z80=1),8)+IF(AND(Z$217=4,Z80=2),6)+IF(AND(Z$217=4,Z80=3),4)+IF(AND(Z$217=4,Z80=4),2)+IF(AND(Z$217=3,Z80=1),6)+IF(AND(Z$217=3,Z80=2),4)+IF(AND(Z$217=3,Z80=3),2)+IF(AND(Z$217=2,Z80=1),4)+IF(AND(Z$217=2,Z80=2),2)+IF(AND(Z$217=1,Z80=1),2)</f>
        <v>0</v>
      </c>
      <c r="AC80" s="7">
        <f t="shared" ref="AC80:AC89" si="74">IF(AND(Z$217&gt;4,AA80=1),12)+IF(AND(Z$217&gt;4,AA80=2),8)+IF(AND(Z$217&gt;4,AA80=3),6)+IF(AND(Z$217&gt;4,AA80=4),5)+IF(AND(Z$217&gt;4,AA80=5),4)+IF(AND(Z$217&gt;4,AA80=6),3)+IF(AND(Z$217&gt;4,AA80=7),2)+IF(AND(Z$217&gt;4,AA80&gt;7),1)+IF(AND(Z$217=4,AA80=1),8)+IF(AND(Z$217=4,AA80=2),6)+IF(AND(Z$217=4,AA80=3),4)+IF(AND(Z$217=4,AA80=4),2)+IF(AND(Z$217=3,AA80=1),6)+IF(AND(Z$217=3,AA80=2),4)+IF(AND(Z$217=3,AA80=3),2)+IF(AND(Z$217=2,AA80=1),4)+IF(AND(Z$217=2,AA80=2),2)+IF(AND(Z$217=1,AA80=1),2)</f>
        <v>0</v>
      </c>
      <c r="AD80" s="2" t="s">
        <v>29</v>
      </c>
      <c r="AE80" s="4">
        <f>+Y80+AB80+AC80+AK80</f>
        <v>0</v>
      </c>
      <c r="AF80" s="11">
        <f t="shared" si="70"/>
        <v>2</v>
      </c>
      <c r="AG80" s="2"/>
      <c r="AH80" s="2"/>
      <c r="AI80" s="2" t="s">
        <v>29</v>
      </c>
      <c r="AJ80" s="6"/>
      <c r="AK80" s="6"/>
      <c r="AL80" s="19">
        <f t="shared" si="39"/>
        <v>31.658999999999999</v>
      </c>
    </row>
    <row r="81" spans="1:38" s="15" customFormat="1" ht="14">
      <c r="A81" s="13">
        <v>3</v>
      </c>
      <c r="B81" s="1" t="s">
        <v>166</v>
      </c>
      <c r="C81" s="2">
        <v>43590</v>
      </c>
      <c r="D81" s="1">
        <v>122</v>
      </c>
      <c r="E81" s="1" t="s">
        <v>167</v>
      </c>
      <c r="F81" s="57">
        <v>99.998999999999995</v>
      </c>
      <c r="G81" s="2">
        <v>36.055</v>
      </c>
      <c r="H81" s="3"/>
      <c r="I81" s="2"/>
      <c r="J81" s="5"/>
      <c r="K81" s="5"/>
      <c r="L81" s="2"/>
      <c r="M81" s="2"/>
      <c r="N81" s="2" t="s">
        <v>40</v>
      </c>
      <c r="O81" s="4"/>
      <c r="P81" s="11"/>
      <c r="Q81" s="2">
        <v>33.137</v>
      </c>
      <c r="R81" s="2">
        <v>33.856000000000002</v>
      </c>
      <c r="S81" s="2" t="s">
        <v>29</v>
      </c>
      <c r="T81" s="8" t="s">
        <v>70</v>
      </c>
      <c r="U81" s="6"/>
      <c r="V81" s="19">
        <f t="shared" si="71"/>
        <v>33.137</v>
      </c>
      <c r="W81" s="2"/>
      <c r="X81" s="3"/>
      <c r="Y81" s="4">
        <f t="shared" si="72"/>
        <v>0</v>
      </c>
      <c r="Z81" s="5"/>
      <c r="AA81" s="5"/>
      <c r="AB81" s="7">
        <f t="shared" si="73"/>
        <v>0</v>
      </c>
      <c r="AC81" s="7">
        <f t="shared" si="74"/>
        <v>0</v>
      </c>
      <c r="AD81" s="2" t="s">
        <v>29</v>
      </c>
      <c r="AE81" s="4">
        <f>+Y81+AB81+AC81+AK81</f>
        <v>0</v>
      </c>
      <c r="AF81" s="11">
        <f t="shared" ref="AF81" si="75">AE81+P81</f>
        <v>0</v>
      </c>
      <c r="AG81" s="2"/>
      <c r="AH81" s="2"/>
      <c r="AI81" s="2" t="s">
        <v>29</v>
      </c>
      <c r="AJ81" s="6"/>
      <c r="AK81" s="6"/>
      <c r="AL81" s="19">
        <f t="shared" si="39"/>
        <v>33.137</v>
      </c>
    </row>
    <row r="82" spans="1:38" s="15" customFormat="1" ht="14" hidden="1">
      <c r="A82" s="13">
        <v>2</v>
      </c>
      <c r="B82" s="1" t="s">
        <v>122</v>
      </c>
      <c r="C82" s="2">
        <v>31825</v>
      </c>
      <c r="D82" s="1">
        <v>303</v>
      </c>
      <c r="E82" s="1" t="s">
        <v>23</v>
      </c>
      <c r="F82" s="21">
        <v>30.989000000000001</v>
      </c>
      <c r="G82" s="2"/>
      <c r="H82" s="3"/>
      <c r="I82" s="4">
        <f t="shared" ref="I82:I88" si="76">IF(AND(J$217&gt;4,H82=1),6)+IF(AND(J$217&gt;4,H82=2),4)+IF(AND(J$217&gt;4,H82=3),3)+IF(AND(J$217&gt;4,H82=4),2)+IF(AND(J$217&gt;4,H82=5),1)+IF(AND(J$217&gt;4,H82&gt;5),1)+IF(AND(J$217=4,H82=1),4)+IF(AND(J$217=4,H82=2),3)+IF(AND(J$217=4,H82=3),2)+IF(AND(J$217=4,H82=4),1)+IF(AND(J$217=3,H82=1),3)+IF(AND(J$217=3,H82=2),2)+IF(AND(J$217=3,H82=3),1)+IF(AND(J$217=2,H82=1),2)+IF(AND(J$217=2,H82=2),1)+IF(AND(J$217=1,H82=1),1)</f>
        <v>0</v>
      </c>
      <c r="J82" s="5"/>
      <c r="K82" s="5"/>
      <c r="L82" s="7">
        <f t="shared" ref="L82:L88" si="77">IF(AND(J$217&gt;4,J82=1),12)+IF(AND(J$217&gt;4,J82=2),8)+IF(AND(J$217&gt;4,J82=3),6)+IF(AND(J$217&gt;4,J82=4),5)+IF(AND(J$217&gt;4,J82=5),4)+IF(AND(J$217&gt;4,J82=6),3)+IF(AND(J$217&gt;4,J82=7),2)+IF(AND(J$217&gt;4,J82&gt;7),1)+IF(AND(J$217=4,J82=1),8)+IF(AND(J$217=4,J82=2),6)+IF(AND(J$217=4,J82=3),4)+IF(AND(J$217=4,J82=4),2)+IF(AND(J$217=3,J82=1),6)+IF(AND(J$217=3,J82=2),4)+IF(AND(J$217=3,J82=3),2)+IF(AND(J$217=2,J82=1),4)+IF(AND(J$217=2,J82=2),2)+IF(AND(J$217=1,J82=1),2)</f>
        <v>0</v>
      </c>
      <c r="M82" s="7">
        <f t="shared" ref="M82:M88" si="78">IF(AND(J$217&gt;4,K82=1),12)+IF(AND(J$217&gt;4,K82=2),8)+IF(AND(J$217&gt;4,K82=3),6)+IF(AND(J$217&gt;4,K82=4),5)+IF(AND(J$217&gt;4,K82=5),4)+IF(AND(J$217&gt;4,K82=6),3)+IF(AND(J$217&gt;4,K82=7),2)+IF(AND(J$217&gt;4,K82&gt;7),1)+IF(AND(J$217=4,K82=1),8)+IF(AND(J$217=4,K82=2),6)+IF(AND(J$217=4,K82=3),4)+IF(AND(J$217=4,K82=4),2)+IF(AND(J$217=3,K82=1),6)+IF(AND(J$217=3,K82=2),4)+IF(AND(J$217=3,K82=3),2)+IF(AND(J$217=2,K82=1),4)+IF(AND(J$217=2,K82=2),2)+IF(AND(J$217=1,K82=1),2)</f>
        <v>0</v>
      </c>
      <c r="N82" s="2"/>
      <c r="O82" s="4">
        <f t="shared" ref="O82:O88" si="79">+I82+L82+M82+U82</f>
        <v>0</v>
      </c>
      <c r="P82" s="11">
        <f t="shared" ref="P82:P88" si="80">O82</f>
        <v>0</v>
      </c>
      <c r="Q82" s="2"/>
      <c r="R82" s="2"/>
      <c r="S82" s="2"/>
      <c r="T82" s="2" t="s">
        <v>100</v>
      </c>
      <c r="U82" s="6"/>
      <c r="V82" s="19">
        <f t="shared" si="71"/>
        <v>30.989000000000001</v>
      </c>
      <c r="W82" s="2"/>
      <c r="X82" s="3"/>
      <c r="Y82" s="4">
        <f t="shared" si="72"/>
        <v>0</v>
      </c>
      <c r="Z82" s="5"/>
      <c r="AA82" s="5"/>
      <c r="AB82" s="7">
        <f t="shared" si="73"/>
        <v>0</v>
      </c>
      <c r="AC82" s="7">
        <f t="shared" si="74"/>
        <v>0</v>
      </c>
      <c r="AD82" s="2"/>
      <c r="AE82" s="4">
        <f t="shared" ref="AE82:AE88" si="81">+Y82+AB82+AC82+AK82</f>
        <v>0</v>
      </c>
      <c r="AF82" s="11">
        <f t="shared" si="70"/>
        <v>0</v>
      </c>
      <c r="AG82" s="2"/>
      <c r="AH82" s="2"/>
      <c r="AI82" s="2"/>
      <c r="AJ82" s="2" t="s">
        <v>100</v>
      </c>
      <c r="AK82" s="6"/>
      <c r="AL82" s="19">
        <f t="shared" si="39"/>
        <v>30.989000000000001</v>
      </c>
    </row>
    <row r="83" spans="1:38" s="15" customFormat="1" ht="14" hidden="1">
      <c r="A83" s="13">
        <v>3</v>
      </c>
      <c r="B83" s="1" t="s">
        <v>58</v>
      </c>
      <c r="C83" s="2">
        <v>8373</v>
      </c>
      <c r="D83" s="1">
        <v>97</v>
      </c>
      <c r="E83" s="1" t="s">
        <v>28</v>
      </c>
      <c r="F83" s="57">
        <v>32.219000000000001</v>
      </c>
      <c r="G83" s="10"/>
      <c r="H83" s="3"/>
      <c r="I83" s="4">
        <f t="shared" si="76"/>
        <v>0</v>
      </c>
      <c r="J83" s="5"/>
      <c r="K83" s="5"/>
      <c r="L83" s="7">
        <f t="shared" si="77"/>
        <v>0</v>
      </c>
      <c r="M83" s="7">
        <f t="shared" si="78"/>
        <v>0</v>
      </c>
      <c r="N83" s="2" t="s">
        <v>40</v>
      </c>
      <c r="O83" s="4">
        <f t="shared" si="79"/>
        <v>0</v>
      </c>
      <c r="P83" s="11">
        <f t="shared" si="80"/>
        <v>0</v>
      </c>
      <c r="Q83" s="2"/>
      <c r="R83" s="2"/>
      <c r="S83" s="2" t="s">
        <v>29</v>
      </c>
      <c r="T83" s="2"/>
      <c r="U83" s="6"/>
      <c r="V83" s="19">
        <f t="shared" si="71"/>
        <v>32.219000000000001</v>
      </c>
      <c r="W83" s="10"/>
      <c r="X83" s="3"/>
      <c r="Y83" s="4">
        <f t="shared" si="72"/>
        <v>0</v>
      </c>
      <c r="Z83" s="5"/>
      <c r="AA83" s="5"/>
      <c r="AB83" s="7">
        <f t="shared" si="73"/>
        <v>0</v>
      </c>
      <c r="AC83" s="7">
        <f t="shared" si="74"/>
        <v>0</v>
      </c>
      <c r="AD83" s="2" t="s">
        <v>40</v>
      </c>
      <c r="AE83" s="4">
        <f t="shared" si="81"/>
        <v>0</v>
      </c>
      <c r="AF83" s="11">
        <f t="shared" si="70"/>
        <v>0</v>
      </c>
      <c r="AG83" s="2"/>
      <c r="AH83" s="2"/>
      <c r="AI83" s="2" t="s">
        <v>29</v>
      </c>
      <c r="AJ83" s="2"/>
      <c r="AK83" s="6"/>
      <c r="AL83" s="19">
        <f t="shared" si="39"/>
        <v>32.219000000000001</v>
      </c>
    </row>
    <row r="84" spans="1:38" s="15" customFormat="1" ht="14" hidden="1">
      <c r="A84" s="13">
        <v>5</v>
      </c>
      <c r="B84" s="1" t="s">
        <v>86</v>
      </c>
      <c r="C84" s="2">
        <v>35787</v>
      </c>
      <c r="D84" s="1">
        <v>123</v>
      </c>
      <c r="E84" s="1" t="s">
        <v>87</v>
      </c>
      <c r="F84" s="21">
        <v>32.180999999999997</v>
      </c>
      <c r="G84" s="2"/>
      <c r="H84" s="3"/>
      <c r="I84" s="4">
        <f t="shared" si="76"/>
        <v>0</v>
      </c>
      <c r="J84" s="5"/>
      <c r="K84" s="5"/>
      <c r="L84" s="7">
        <f t="shared" si="77"/>
        <v>0</v>
      </c>
      <c r="M84" s="7">
        <f t="shared" si="78"/>
        <v>0</v>
      </c>
      <c r="N84" s="2" t="s">
        <v>29</v>
      </c>
      <c r="O84" s="4">
        <f t="shared" si="79"/>
        <v>0</v>
      </c>
      <c r="P84" s="11">
        <f t="shared" si="80"/>
        <v>0</v>
      </c>
      <c r="Q84" s="2"/>
      <c r="R84" s="2"/>
      <c r="S84" s="2" t="s">
        <v>29</v>
      </c>
      <c r="T84" s="2"/>
      <c r="U84" s="6"/>
      <c r="V84" s="19">
        <f t="shared" si="71"/>
        <v>32.180999999999997</v>
      </c>
      <c r="W84" s="2"/>
      <c r="X84" s="3"/>
      <c r="Y84" s="4">
        <f t="shared" si="72"/>
        <v>0</v>
      </c>
      <c r="Z84" s="5"/>
      <c r="AA84" s="5"/>
      <c r="AB84" s="7">
        <f t="shared" si="73"/>
        <v>0</v>
      </c>
      <c r="AC84" s="7">
        <f t="shared" si="74"/>
        <v>0</v>
      </c>
      <c r="AD84" s="2" t="s">
        <v>29</v>
      </c>
      <c r="AE84" s="4">
        <f t="shared" si="81"/>
        <v>0</v>
      </c>
      <c r="AF84" s="11">
        <f t="shared" si="70"/>
        <v>0</v>
      </c>
      <c r="AG84" s="2"/>
      <c r="AH84" s="2"/>
      <c r="AI84" s="2" t="s">
        <v>29</v>
      </c>
      <c r="AJ84" s="2"/>
      <c r="AK84" s="6"/>
      <c r="AL84" s="19">
        <f t="shared" si="39"/>
        <v>32.180999999999997</v>
      </c>
    </row>
    <row r="85" spans="1:38" s="15" customFormat="1" ht="14" hidden="1" customHeight="1">
      <c r="A85" s="13">
        <v>7</v>
      </c>
      <c r="B85" s="1" t="s">
        <v>145</v>
      </c>
      <c r="C85" s="2" t="s">
        <v>146</v>
      </c>
      <c r="D85" s="1">
        <v>92</v>
      </c>
      <c r="E85" s="1" t="s">
        <v>147</v>
      </c>
      <c r="F85" s="57">
        <v>40.460999999999999</v>
      </c>
      <c r="G85" s="2"/>
      <c r="H85" s="3"/>
      <c r="I85" s="4">
        <f t="shared" si="76"/>
        <v>0</v>
      </c>
      <c r="J85" s="5"/>
      <c r="K85" s="5"/>
      <c r="L85" s="7">
        <f t="shared" si="77"/>
        <v>0</v>
      </c>
      <c r="M85" s="7">
        <f t="shared" si="78"/>
        <v>0</v>
      </c>
      <c r="N85" s="2"/>
      <c r="O85" s="4">
        <f t="shared" si="79"/>
        <v>0</v>
      </c>
      <c r="P85" s="11">
        <f t="shared" si="80"/>
        <v>0</v>
      </c>
      <c r="Q85" s="2"/>
      <c r="R85" s="2"/>
      <c r="S85" s="2"/>
      <c r="T85" s="6"/>
      <c r="U85" s="6"/>
      <c r="V85" s="19">
        <f t="shared" si="71"/>
        <v>40.460999999999999</v>
      </c>
      <c r="W85" s="2"/>
      <c r="X85" s="3"/>
      <c r="Y85" s="4">
        <f t="shared" si="72"/>
        <v>0</v>
      </c>
      <c r="Z85" s="5"/>
      <c r="AA85" s="5"/>
      <c r="AB85" s="7">
        <f t="shared" si="73"/>
        <v>0</v>
      </c>
      <c r="AC85" s="7">
        <f t="shared" si="74"/>
        <v>0</v>
      </c>
      <c r="AD85" s="2"/>
      <c r="AE85" s="4">
        <f t="shared" si="81"/>
        <v>0</v>
      </c>
      <c r="AF85" s="11">
        <f t="shared" si="70"/>
        <v>0</v>
      </c>
      <c r="AG85" s="2"/>
      <c r="AH85" s="2"/>
      <c r="AI85" s="2"/>
      <c r="AJ85" s="6"/>
      <c r="AK85" s="6"/>
      <c r="AL85" s="19">
        <f t="shared" si="39"/>
        <v>40.460999999999999</v>
      </c>
    </row>
    <row r="86" spans="1:38" s="15" customFormat="1" ht="14" hidden="1">
      <c r="A86" s="13">
        <v>8</v>
      </c>
      <c r="B86" s="1" t="s">
        <v>155</v>
      </c>
      <c r="C86" s="2">
        <v>41398</v>
      </c>
      <c r="D86" s="1">
        <v>113</v>
      </c>
      <c r="E86" s="1" t="s">
        <v>151</v>
      </c>
      <c r="F86" s="57">
        <v>32.256</v>
      </c>
      <c r="G86" s="2"/>
      <c r="H86" s="3"/>
      <c r="I86" s="4">
        <f t="shared" si="76"/>
        <v>0</v>
      </c>
      <c r="J86" s="5"/>
      <c r="K86" s="5"/>
      <c r="L86" s="7">
        <f t="shared" si="77"/>
        <v>0</v>
      </c>
      <c r="M86" s="7">
        <f t="shared" si="78"/>
        <v>0</v>
      </c>
      <c r="N86" s="2"/>
      <c r="O86" s="4">
        <f t="shared" si="79"/>
        <v>0</v>
      </c>
      <c r="P86" s="11">
        <f t="shared" si="80"/>
        <v>0</v>
      </c>
      <c r="Q86" s="2"/>
      <c r="R86" s="2"/>
      <c r="S86" s="2"/>
      <c r="T86" s="6"/>
      <c r="U86" s="6"/>
      <c r="V86" s="19">
        <f t="shared" si="71"/>
        <v>32.256</v>
      </c>
      <c r="W86" s="2"/>
      <c r="X86" s="3"/>
      <c r="Y86" s="4">
        <f t="shared" si="72"/>
        <v>0</v>
      </c>
      <c r="Z86" s="5"/>
      <c r="AA86" s="5"/>
      <c r="AB86" s="7">
        <f t="shared" si="73"/>
        <v>0</v>
      </c>
      <c r="AC86" s="7">
        <f t="shared" si="74"/>
        <v>0</v>
      </c>
      <c r="AD86" s="2"/>
      <c r="AE86" s="4">
        <f t="shared" si="81"/>
        <v>0</v>
      </c>
      <c r="AF86" s="11">
        <f t="shared" si="70"/>
        <v>0</v>
      </c>
      <c r="AG86" s="2"/>
      <c r="AH86" s="2"/>
      <c r="AI86" s="2"/>
      <c r="AJ86" s="6"/>
      <c r="AK86" s="6"/>
      <c r="AL86" s="19">
        <f t="shared" si="39"/>
        <v>32.256</v>
      </c>
    </row>
    <row r="87" spans="1:38" s="15" customFormat="1" ht="14" hidden="1">
      <c r="A87" s="13">
        <v>9</v>
      </c>
      <c r="B87" s="1" t="s">
        <v>156</v>
      </c>
      <c r="C87" s="2">
        <v>5250</v>
      </c>
      <c r="D87" s="1">
        <v>8</v>
      </c>
      <c r="E87" s="1" t="s">
        <v>157</v>
      </c>
      <c r="F87" s="57">
        <v>32.930999999999997</v>
      </c>
      <c r="G87" s="2"/>
      <c r="H87" s="3"/>
      <c r="I87" s="4">
        <f t="shared" si="76"/>
        <v>0</v>
      </c>
      <c r="J87" s="5"/>
      <c r="K87" s="5"/>
      <c r="L87" s="7">
        <f t="shared" si="77"/>
        <v>0</v>
      </c>
      <c r="M87" s="7">
        <f t="shared" si="78"/>
        <v>0</v>
      </c>
      <c r="N87" s="2"/>
      <c r="O87" s="4">
        <f t="shared" si="79"/>
        <v>0</v>
      </c>
      <c r="P87" s="11">
        <f t="shared" si="80"/>
        <v>0</v>
      </c>
      <c r="Q87" s="2"/>
      <c r="R87" s="2"/>
      <c r="S87" s="2"/>
      <c r="T87" s="6"/>
      <c r="U87" s="6"/>
      <c r="V87" s="19">
        <f t="shared" si="71"/>
        <v>32.930999999999997</v>
      </c>
      <c r="W87" s="2"/>
      <c r="X87" s="3"/>
      <c r="Y87" s="4">
        <f t="shared" si="72"/>
        <v>0</v>
      </c>
      <c r="Z87" s="5"/>
      <c r="AA87" s="5"/>
      <c r="AB87" s="7">
        <f t="shared" si="73"/>
        <v>0</v>
      </c>
      <c r="AC87" s="7">
        <f t="shared" si="74"/>
        <v>0</v>
      </c>
      <c r="AD87" s="2"/>
      <c r="AE87" s="4">
        <f t="shared" si="81"/>
        <v>0</v>
      </c>
      <c r="AF87" s="11">
        <f t="shared" si="70"/>
        <v>0</v>
      </c>
      <c r="AG87" s="2"/>
      <c r="AH87" s="2"/>
      <c r="AI87" s="2"/>
      <c r="AJ87" s="6"/>
      <c r="AK87" s="6"/>
      <c r="AL87" s="19">
        <f t="shared" si="39"/>
        <v>32.930999999999997</v>
      </c>
    </row>
    <row r="88" spans="1:38" s="15" customFormat="1" ht="14" hidden="1">
      <c r="A88" s="13">
        <v>10</v>
      </c>
      <c r="B88" s="1" t="s">
        <v>164</v>
      </c>
      <c r="C88" s="2" t="s">
        <v>165</v>
      </c>
      <c r="D88" s="1">
        <v>82</v>
      </c>
      <c r="E88" s="1" t="s">
        <v>28</v>
      </c>
      <c r="F88" s="57">
        <v>33.670999999999999</v>
      </c>
      <c r="G88" s="2"/>
      <c r="H88" s="3"/>
      <c r="I88" s="4">
        <f t="shared" si="76"/>
        <v>0</v>
      </c>
      <c r="J88" s="5"/>
      <c r="K88" s="5"/>
      <c r="L88" s="7">
        <f t="shared" si="77"/>
        <v>0</v>
      </c>
      <c r="M88" s="7">
        <f t="shared" si="78"/>
        <v>0</v>
      </c>
      <c r="N88" s="2"/>
      <c r="O88" s="4">
        <f t="shared" si="79"/>
        <v>0</v>
      </c>
      <c r="P88" s="11">
        <f t="shared" si="80"/>
        <v>0</v>
      </c>
      <c r="Q88" s="2"/>
      <c r="R88" s="2"/>
      <c r="S88" s="2"/>
      <c r="T88" s="6"/>
      <c r="U88" s="6"/>
      <c r="V88" s="19">
        <f t="shared" si="71"/>
        <v>33.670999999999999</v>
      </c>
      <c r="W88" s="2"/>
      <c r="X88" s="3"/>
      <c r="Y88" s="4">
        <f t="shared" si="72"/>
        <v>0</v>
      </c>
      <c r="Z88" s="5"/>
      <c r="AA88" s="5"/>
      <c r="AB88" s="7">
        <f t="shared" si="73"/>
        <v>0</v>
      </c>
      <c r="AC88" s="7">
        <f t="shared" si="74"/>
        <v>0</v>
      </c>
      <c r="AD88" s="2"/>
      <c r="AE88" s="4">
        <f t="shared" si="81"/>
        <v>0</v>
      </c>
      <c r="AF88" s="11">
        <f t="shared" si="70"/>
        <v>0</v>
      </c>
      <c r="AG88" s="2"/>
      <c r="AH88" s="2"/>
      <c r="AI88" s="2"/>
      <c r="AJ88" s="6"/>
      <c r="AK88" s="6"/>
      <c r="AL88" s="19">
        <f t="shared" si="39"/>
        <v>33.670999999999999</v>
      </c>
    </row>
    <row r="89" spans="1:38" s="15" customFormat="1" ht="14">
      <c r="A89" s="13"/>
      <c r="B89" s="1"/>
      <c r="C89" s="2"/>
      <c r="D89" s="1"/>
      <c r="E89" s="1"/>
      <c r="F89" s="57"/>
      <c r="G89" s="2"/>
      <c r="H89" s="3"/>
      <c r="I89" s="2"/>
      <c r="J89" s="5"/>
      <c r="K89" s="5"/>
      <c r="L89" s="2"/>
      <c r="M89" s="2"/>
      <c r="N89" s="2"/>
      <c r="O89" s="4"/>
      <c r="P89" s="11"/>
      <c r="Q89" s="2"/>
      <c r="R89" s="2"/>
      <c r="S89" s="2"/>
      <c r="T89" s="6"/>
      <c r="U89" s="6"/>
      <c r="V89" s="19">
        <f t="shared" si="42"/>
        <v>0</v>
      </c>
      <c r="W89" s="2"/>
      <c r="X89" s="3"/>
      <c r="Y89" s="4">
        <f t="shared" si="72"/>
        <v>0</v>
      </c>
      <c r="Z89" s="5"/>
      <c r="AA89" s="5"/>
      <c r="AB89" s="7">
        <f t="shared" si="73"/>
        <v>0</v>
      </c>
      <c r="AC89" s="7">
        <f t="shared" si="74"/>
        <v>0</v>
      </c>
      <c r="AD89" s="2"/>
      <c r="AE89" s="4"/>
      <c r="AF89" s="11">
        <f t="shared" si="70"/>
        <v>0</v>
      </c>
      <c r="AG89" s="2"/>
      <c r="AH89" s="2"/>
      <c r="AI89" s="2"/>
      <c r="AJ89" s="6"/>
      <c r="AK89" s="6"/>
      <c r="AL89" s="19">
        <f t="shared" si="39"/>
        <v>0</v>
      </c>
    </row>
    <row r="90" spans="1:38" s="15" customFormat="1" ht="14">
      <c r="A90" s="13"/>
      <c r="B90" s="22">
        <v>3</v>
      </c>
      <c r="C90" s="17"/>
      <c r="D90" s="1"/>
      <c r="E90" s="1"/>
      <c r="F90" s="57"/>
      <c r="G90" s="10"/>
      <c r="H90" s="7"/>
      <c r="I90" s="4"/>
      <c r="J90" s="2"/>
      <c r="K90" s="2"/>
      <c r="L90" s="4"/>
      <c r="M90" s="4"/>
      <c r="N90" s="2"/>
      <c r="O90" s="4"/>
      <c r="P90" s="11"/>
      <c r="Q90" s="10"/>
      <c r="R90" s="10"/>
      <c r="S90" s="2"/>
      <c r="T90" s="2"/>
      <c r="U90" s="6"/>
      <c r="V90" s="19">
        <f t="shared" si="42"/>
        <v>0</v>
      </c>
      <c r="W90" s="10"/>
      <c r="X90" s="7"/>
      <c r="Y90" s="4"/>
      <c r="Z90" s="2"/>
      <c r="AA90" s="2"/>
      <c r="AB90" s="4"/>
      <c r="AC90" s="4"/>
      <c r="AD90" s="2"/>
      <c r="AE90" s="4"/>
      <c r="AF90" s="11">
        <f t="shared" si="70"/>
        <v>0</v>
      </c>
      <c r="AG90" s="10"/>
      <c r="AH90" s="10"/>
      <c r="AI90" s="2"/>
      <c r="AJ90" s="2"/>
      <c r="AK90" s="6"/>
      <c r="AL90" s="19">
        <f t="shared" si="39"/>
        <v>0</v>
      </c>
    </row>
    <row r="91" spans="1:38" s="15" customFormat="1" ht="14">
      <c r="A91" s="21"/>
      <c r="B91" s="23" t="s">
        <v>35</v>
      </c>
      <c r="C91" s="24"/>
      <c r="D91" s="25"/>
      <c r="E91" s="25"/>
      <c r="F91" s="57"/>
      <c r="G91" s="18"/>
      <c r="H91" s="11"/>
      <c r="I91" s="18"/>
      <c r="J91" s="18"/>
      <c r="K91" s="18"/>
      <c r="L91" s="18"/>
      <c r="M91" s="18"/>
      <c r="N91" s="18"/>
      <c r="O91" s="11"/>
      <c r="P91" s="11"/>
      <c r="Q91" s="18"/>
      <c r="R91" s="18"/>
      <c r="S91" s="18"/>
      <c r="T91" s="18"/>
      <c r="U91" s="12"/>
      <c r="V91" s="19">
        <f t="shared" si="42"/>
        <v>0</v>
      </c>
      <c r="W91" s="18"/>
      <c r="X91" s="11"/>
      <c r="Y91" s="18"/>
      <c r="Z91" s="18"/>
      <c r="AA91" s="18"/>
      <c r="AB91" s="18"/>
      <c r="AC91" s="18"/>
      <c r="AD91" s="18"/>
      <c r="AE91" s="11"/>
      <c r="AF91" s="11"/>
      <c r="AG91" s="18"/>
      <c r="AH91" s="18"/>
      <c r="AI91" s="18"/>
      <c r="AJ91" s="18"/>
      <c r="AK91" s="12"/>
      <c r="AL91" s="19">
        <f t="shared" si="39"/>
        <v>0</v>
      </c>
    </row>
    <row r="92" spans="1:38" s="15" customFormat="1" ht="14" hidden="1">
      <c r="A92" s="13">
        <v>1</v>
      </c>
      <c r="B92" s="1" t="s">
        <v>49</v>
      </c>
      <c r="C92" s="2">
        <v>3371</v>
      </c>
      <c r="D92" s="1">
        <v>43</v>
      </c>
      <c r="E92" s="1" t="s">
        <v>101</v>
      </c>
      <c r="F92" s="57">
        <v>21.43</v>
      </c>
      <c r="G92" s="2"/>
      <c r="H92" s="3"/>
      <c r="I92" s="2"/>
      <c r="J92" s="5"/>
      <c r="K92" s="5"/>
      <c r="L92" s="2"/>
      <c r="M92" s="2"/>
      <c r="N92" s="2"/>
      <c r="O92" s="4"/>
      <c r="P92" s="11"/>
      <c r="Q92" s="2"/>
      <c r="R92" s="2"/>
      <c r="S92" s="2"/>
      <c r="T92" s="2" t="s">
        <v>102</v>
      </c>
      <c r="U92" s="6"/>
      <c r="V92" s="19">
        <f t="shared" si="42"/>
        <v>21.43</v>
      </c>
      <c r="W92" s="2"/>
      <c r="X92" s="3"/>
      <c r="Y92" s="2"/>
      <c r="Z92" s="5"/>
      <c r="AA92" s="5"/>
      <c r="AB92" s="2"/>
      <c r="AC92" s="2"/>
      <c r="AD92" s="2"/>
      <c r="AE92" s="4"/>
      <c r="AF92" s="11"/>
      <c r="AG92" s="2"/>
      <c r="AH92" s="2"/>
      <c r="AI92" s="2"/>
      <c r="AJ92" s="2" t="s">
        <v>102</v>
      </c>
      <c r="AK92" s="6"/>
      <c r="AL92" s="19">
        <f t="shared" si="39"/>
        <v>21.43</v>
      </c>
    </row>
    <row r="93" spans="1:38" s="15" customFormat="1" ht="14" hidden="1">
      <c r="A93" s="13">
        <v>2</v>
      </c>
      <c r="B93" s="1" t="s">
        <v>124</v>
      </c>
      <c r="C93" s="2">
        <v>14141</v>
      </c>
      <c r="D93" s="1">
        <v>146</v>
      </c>
      <c r="E93" s="1" t="s">
        <v>125</v>
      </c>
      <c r="F93" s="57">
        <v>23.332000000000001</v>
      </c>
      <c r="G93" s="2"/>
      <c r="H93" s="3"/>
      <c r="I93" s="2"/>
      <c r="J93" s="5"/>
      <c r="K93" s="5"/>
      <c r="L93" s="2"/>
      <c r="M93" s="2"/>
      <c r="N93" s="2"/>
      <c r="O93" s="4"/>
      <c r="P93" s="11"/>
      <c r="Q93" s="2"/>
      <c r="R93" s="2"/>
      <c r="S93" s="2"/>
      <c r="T93" s="2" t="s">
        <v>54</v>
      </c>
      <c r="U93" s="6"/>
      <c r="V93" s="19">
        <f t="shared" si="42"/>
        <v>23.332000000000001</v>
      </c>
      <c r="W93" s="2"/>
      <c r="X93" s="3"/>
      <c r="Y93" s="2"/>
      <c r="Z93" s="5"/>
      <c r="AA93" s="5"/>
      <c r="AB93" s="2"/>
      <c r="AC93" s="2"/>
      <c r="AD93" s="2"/>
      <c r="AE93" s="4"/>
      <c r="AF93" s="11"/>
      <c r="AG93" s="2"/>
      <c r="AH93" s="2"/>
      <c r="AI93" s="2"/>
      <c r="AJ93" s="2" t="s">
        <v>54</v>
      </c>
      <c r="AK93" s="6"/>
      <c r="AL93" s="19">
        <f t="shared" si="39"/>
        <v>23.332000000000001</v>
      </c>
    </row>
    <row r="94" spans="1:38" s="15" customFormat="1" ht="14" hidden="1">
      <c r="A94" s="13">
        <v>3</v>
      </c>
      <c r="B94" s="1" t="s">
        <v>110</v>
      </c>
      <c r="C94" s="2"/>
      <c r="D94" s="1">
        <v>43</v>
      </c>
      <c r="E94" s="1" t="s">
        <v>101</v>
      </c>
      <c r="F94" s="57">
        <v>22.327000000000002</v>
      </c>
      <c r="G94" s="2"/>
      <c r="H94" s="3"/>
      <c r="I94" s="2"/>
      <c r="J94" s="5"/>
      <c r="K94" s="5"/>
      <c r="L94" s="2"/>
      <c r="M94" s="2"/>
      <c r="N94" s="2"/>
      <c r="O94" s="4"/>
      <c r="P94" s="11"/>
      <c r="Q94" s="2"/>
      <c r="R94" s="2"/>
      <c r="S94" s="2"/>
      <c r="T94" s="2" t="s">
        <v>111</v>
      </c>
      <c r="U94" s="6"/>
      <c r="V94" s="19">
        <f t="shared" si="42"/>
        <v>22.327000000000002</v>
      </c>
      <c r="W94" s="2"/>
      <c r="X94" s="3"/>
      <c r="Y94" s="2"/>
      <c r="Z94" s="5"/>
      <c r="AA94" s="5"/>
      <c r="AB94" s="2"/>
      <c r="AC94" s="2"/>
      <c r="AD94" s="2"/>
      <c r="AE94" s="4"/>
      <c r="AF94" s="11"/>
      <c r="AG94" s="2"/>
      <c r="AH94" s="2"/>
      <c r="AI94" s="2"/>
      <c r="AJ94" s="2" t="s">
        <v>111</v>
      </c>
      <c r="AK94" s="6"/>
      <c r="AL94" s="19">
        <f t="shared" si="39"/>
        <v>22.327000000000002</v>
      </c>
    </row>
    <row r="95" spans="1:38" s="15" customFormat="1" ht="14" hidden="1">
      <c r="A95" s="13">
        <v>4</v>
      </c>
      <c r="B95" s="1" t="s">
        <v>130</v>
      </c>
      <c r="C95" s="2">
        <v>28345</v>
      </c>
      <c r="D95" s="1">
        <v>888</v>
      </c>
      <c r="E95" s="1" t="s">
        <v>91</v>
      </c>
      <c r="F95" s="57">
        <v>31.317</v>
      </c>
      <c r="G95" s="2"/>
      <c r="H95" s="3"/>
      <c r="I95" s="2"/>
      <c r="J95" s="5"/>
      <c r="K95" s="5"/>
      <c r="L95" s="2"/>
      <c r="M95" s="2"/>
      <c r="N95" s="2"/>
      <c r="O95" s="4"/>
      <c r="P95" s="11"/>
      <c r="Q95" s="2"/>
      <c r="R95" s="2"/>
      <c r="S95" s="2"/>
      <c r="T95" s="2"/>
      <c r="U95" s="6"/>
      <c r="V95" s="19">
        <f t="shared" si="42"/>
        <v>31.317</v>
      </c>
      <c r="W95" s="2"/>
      <c r="X95" s="3"/>
      <c r="Y95" s="2"/>
      <c r="Z95" s="5"/>
      <c r="AA95" s="5"/>
      <c r="AB95" s="2"/>
      <c r="AC95" s="2"/>
      <c r="AD95" s="2"/>
      <c r="AE95" s="4"/>
      <c r="AF95" s="11"/>
      <c r="AG95" s="2"/>
      <c r="AH95" s="2"/>
      <c r="AI95" s="2"/>
      <c r="AJ95" s="2"/>
      <c r="AK95" s="6"/>
      <c r="AL95" s="19">
        <f t="shared" si="39"/>
        <v>31.317</v>
      </c>
    </row>
    <row r="96" spans="1:38" s="15" customFormat="1" ht="14" hidden="1">
      <c r="A96" s="13">
        <v>5</v>
      </c>
      <c r="B96" s="1" t="s">
        <v>131</v>
      </c>
      <c r="C96" s="2">
        <v>9207</v>
      </c>
      <c r="D96" s="1">
        <v>180</v>
      </c>
      <c r="E96" s="1" t="s">
        <v>28</v>
      </c>
      <c r="F96" s="57">
        <v>37.750999999999998</v>
      </c>
      <c r="G96" s="2"/>
      <c r="H96" s="3"/>
      <c r="I96" s="2"/>
      <c r="J96" s="5"/>
      <c r="K96" s="5"/>
      <c r="L96" s="2"/>
      <c r="M96" s="2"/>
      <c r="N96" s="2"/>
      <c r="O96" s="4"/>
      <c r="P96" s="11"/>
      <c r="Q96" s="2"/>
      <c r="R96" s="2"/>
      <c r="S96" s="2"/>
      <c r="T96" s="2" t="s">
        <v>47</v>
      </c>
      <c r="U96" s="6"/>
      <c r="V96" s="19">
        <f t="shared" si="42"/>
        <v>37.750999999999998</v>
      </c>
      <c r="W96" s="2"/>
      <c r="X96" s="3"/>
      <c r="Y96" s="2"/>
      <c r="Z96" s="5"/>
      <c r="AA96" s="5"/>
      <c r="AB96" s="2"/>
      <c r="AC96" s="2"/>
      <c r="AD96" s="2"/>
      <c r="AE96" s="4"/>
      <c r="AF96" s="11"/>
      <c r="AG96" s="2"/>
      <c r="AH96" s="2"/>
      <c r="AI96" s="2"/>
      <c r="AJ96" s="2" t="s">
        <v>47</v>
      </c>
      <c r="AK96" s="6"/>
      <c r="AL96" s="19">
        <f t="shared" si="39"/>
        <v>37.750999999999998</v>
      </c>
    </row>
    <row r="97" spans="1:38" s="15" customFormat="1" ht="14" hidden="1">
      <c r="A97" s="13">
        <v>6</v>
      </c>
      <c r="B97" s="1" t="s">
        <v>132</v>
      </c>
      <c r="C97" s="2">
        <v>33145</v>
      </c>
      <c r="D97" s="1">
        <v>86</v>
      </c>
      <c r="E97" s="1" t="s">
        <v>133</v>
      </c>
      <c r="F97" s="57">
        <v>47.192999999999998</v>
      </c>
      <c r="G97" s="2"/>
      <c r="H97" s="3"/>
      <c r="I97" s="2"/>
      <c r="J97" s="5"/>
      <c r="K97" s="5"/>
      <c r="L97" s="2"/>
      <c r="M97" s="2"/>
      <c r="N97" s="2"/>
      <c r="O97" s="4"/>
      <c r="P97" s="11"/>
      <c r="Q97" s="2"/>
      <c r="R97" s="2"/>
      <c r="S97" s="2"/>
      <c r="T97" s="2" t="s">
        <v>47</v>
      </c>
      <c r="U97" s="6"/>
      <c r="V97" s="19">
        <f t="shared" si="42"/>
        <v>47.192999999999998</v>
      </c>
      <c r="W97" s="2"/>
      <c r="X97" s="3"/>
      <c r="Y97" s="2"/>
      <c r="Z97" s="5"/>
      <c r="AA97" s="5"/>
      <c r="AB97" s="2"/>
      <c r="AC97" s="2"/>
      <c r="AD97" s="2"/>
      <c r="AE97" s="4"/>
      <c r="AF97" s="11"/>
      <c r="AG97" s="2"/>
      <c r="AH97" s="2"/>
      <c r="AI97" s="2"/>
      <c r="AJ97" s="2" t="s">
        <v>47</v>
      </c>
      <c r="AK97" s="6"/>
      <c r="AL97" s="19">
        <f t="shared" si="39"/>
        <v>47.192999999999998</v>
      </c>
    </row>
    <row r="98" spans="1:38" s="15" customFormat="1" ht="14" hidden="1">
      <c r="A98" s="13">
        <v>7</v>
      </c>
      <c r="B98" s="1" t="s">
        <v>134</v>
      </c>
      <c r="C98" s="2">
        <v>8952</v>
      </c>
      <c r="D98" s="1">
        <v>777</v>
      </c>
      <c r="E98" s="1" t="s">
        <v>135</v>
      </c>
      <c r="F98" s="57">
        <v>59.203000000000003</v>
      </c>
      <c r="G98" s="2"/>
      <c r="H98" s="3"/>
      <c r="I98" s="2"/>
      <c r="J98" s="5"/>
      <c r="K98" s="5"/>
      <c r="L98" s="2"/>
      <c r="M98" s="2"/>
      <c r="N98" s="2"/>
      <c r="O98" s="4"/>
      <c r="P98" s="11"/>
      <c r="Q98" s="2"/>
      <c r="R98" s="2"/>
      <c r="S98" s="2"/>
      <c r="T98" s="2" t="s">
        <v>47</v>
      </c>
      <c r="U98" s="6"/>
      <c r="V98" s="19">
        <f t="shared" si="42"/>
        <v>59.203000000000003</v>
      </c>
      <c r="W98" s="2"/>
      <c r="X98" s="3"/>
      <c r="Y98" s="2"/>
      <c r="Z98" s="5"/>
      <c r="AA98" s="5"/>
      <c r="AB98" s="2"/>
      <c r="AC98" s="2"/>
      <c r="AD98" s="2"/>
      <c r="AE98" s="4"/>
      <c r="AF98" s="11"/>
      <c r="AG98" s="2"/>
      <c r="AH98" s="2"/>
      <c r="AI98" s="2"/>
      <c r="AJ98" s="2" t="s">
        <v>47</v>
      </c>
      <c r="AK98" s="6"/>
      <c r="AL98" s="19">
        <f t="shared" si="39"/>
        <v>59.203000000000003</v>
      </c>
    </row>
    <row r="99" spans="1:38" s="15" customFormat="1" ht="14" hidden="1">
      <c r="A99" s="13">
        <v>8</v>
      </c>
      <c r="B99" s="1" t="s">
        <v>162</v>
      </c>
      <c r="C99" s="2">
        <v>27383</v>
      </c>
      <c r="D99" s="1">
        <v>101</v>
      </c>
      <c r="E99" s="1" t="s">
        <v>163</v>
      </c>
      <c r="F99" s="57">
        <v>25.251999999999999</v>
      </c>
      <c r="G99" s="2"/>
      <c r="H99" s="3"/>
      <c r="I99" s="2"/>
      <c r="J99" s="5"/>
      <c r="K99" s="5"/>
      <c r="L99" s="2"/>
      <c r="M99" s="2"/>
      <c r="N99" s="2"/>
      <c r="O99" s="4"/>
      <c r="P99" s="11"/>
      <c r="Q99" s="2"/>
      <c r="R99" s="2"/>
      <c r="S99" s="2"/>
      <c r="T99" s="2" t="s">
        <v>98</v>
      </c>
      <c r="U99" s="6"/>
      <c r="V99" s="19">
        <f t="shared" si="42"/>
        <v>25.251999999999999</v>
      </c>
      <c r="W99" s="2"/>
      <c r="X99" s="3"/>
      <c r="Y99" s="2"/>
      <c r="Z99" s="5"/>
      <c r="AA99" s="5"/>
      <c r="AB99" s="2"/>
      <c r="AC99" s="2"/>
      <c r="AD99" s="2"/>
      <c r="AE99" s="4"/>
      <c r="AF99" s="11"/>
      <c r="AG99" s="2"/>
      <c r="AH99" s="2"/>
      <c r="AI99" s="2"/>
      <c r="AJ99" s="2" t="s">
        <v>98</v>
      </c>
      <c r="AK99" s="6"/>
      <c r="AL99" s="19">
        <f t="shared" si="39"/>
        <v>25.251999999999999</v>
      </c>
    </row>
    <row r="100" spans="1:38" s="15" customFormat="1" ht="14">
      <c r="A100" s="13">
        <v>1</v>
      </c>
      <c r="B100" s="1" t="s">
        <v>171</v>
      </c>
      <c r="C100" s="2">
        <v>3691</v>
      </c>
      <c r="D100" s="1">
        <v>444</v>
      </c>
      <c r="E100" s="1" t="s">
        <v>172</v>
      </c>
      <c r="F100" s="57"/>
      <c r="G100" s="2"/>
      <c r="H100" s="3"/>
      <c r="I100" s="2"/>
      <c r="J100" s="5"/>
      <c r="K100" s="5"/>
      <c r="L100" s="2"/>
      <c r="M100" s="2"/>
      <c r="N100" s="2"/>
      <c r="O100" s="4"/>
      <c r="P100" s="11"/>
      <c r="Q100" s="2"/>
      <c r="R100" s="2"/>
      <c r="S100" s="2"/>
      <c r="T100" s="2"/>
      <c r="U100" s="6"/>
      <c r="V100" s="19">
        <v>99.998999999999995</v>
      </c>
      <c r="W100" s="2"/>
      <c r="X100" s="3"/>
      <c r="Y100" s="2"/>
      <c r="Z100" s="5"/>
      <c r="AA100" s="5"/>
      <c r="AB100" s="2"/>
      <c r="AC100" s="2"/>
      <c r="AD100" s="2" t="s">
        <v>40</v>
      </c>
      <c r="AE100" s="4"/>
      <c r="AF100" s="11"/>
      <c r="AG100" s="2">
        <v>27.161000000000001</v>
      </c>
      <c r="AH100" s="2"/>
      <c r="AI100" s="2" t="s">
        <v>40</v>
      </c>
      <c r="AJ100" s="8" t="s">
        <v>120</v>
      </c>
      <c r="AK100" s="6"/>
      <c r="AL100" s="19">
        <f t="shared" si="39"/>
        <v>27.161000000000001</v>
      </c>
    </row>
    <row r="101" spans="1:38" s="15" customFormat="1" ht="14">
      <c r="A101" s="13">
        <v>2</v>
      </c>
      <c r="B101" s="1" t="s">
        <v>173</v>
      </c>
      <c r="C101" s="2">
        <v>40103</v>
      </c>
      <c r="D101" s="1">
        <v>2222</v>
      </c>
      <c r="E101" s="1" t="s">
        <v>39</v>
      </c>
      <c r="F101" s="57"/>
      <c r="G101" s="2"/>
      <c r="H101" s="3"/>
      <c r="I101" s="2"/>
      <c r="J101" s="5"/>
      <c r="K101" s="5"/>
      <c r="L101" s="2"/>
      <c r="M101" s="2"/>
      <c r="N101" s="2"/>
      <c r="O101" s="4"/>
      <c r="P101" s="11"/>
      <c r="Q101" s="2"/>
      <c r="R101" s="2"/>
      <c r="S101" s="2"/>
      <c r="T101" s="2"/>
      <c r="U101" s="6"/>
      <c r="V101" s="19">
        <v>99.998999999999995</v>
      </c>
      <c r="W101" s="2"/>
      <c r="X101" s="3"/>
      <c r="Y101" s="2"/>
      <c r="Z101" s="5"/>
      <c r="AA101" s="5"/>
      <c r="AB101" s="2"/>
      <c r="AC101" s="2"/>
      <c r="AD101" s="2" t="s">
        <v>40</v>
      </c>
      <c r="AE101" s="4"/>
      <c r="AF101" s="11"/>
      <c r="AG101" s="2">
        <v>30.047999999999998</v>
      </c>
      <c r="AH101" s="2"/>
      <c r="AI101" s="2" t="s">
        <v>40</v>
      </c>
      <c r="AJ101" s="8" t="s">
        <v>100</v>
      </c>
      <c r="AK101" s="6"/>
      <c r="AL101" s="19">
        <f t="shared" si="39"/>
        <v>30.047999999999998</v>
      </c>
    </row>
    <row r="102" spans="1:38" s="15" customFormat="1" ht="14">
      <c r="A102" s="13">
        <v>3</v>
      </c>
      <c r="B102" s="1" t="s">
        <v>131</v>
      </c>
      <c r="C102" s="2">
        <v>9207</v>
      </c>
      <c r="D102" s="1">
        <v>180</v>
      </c>
      <c r="E102" s="1" t="s">
        <v>28</v>
      </c>
      <c r="F102" s="57"/>
      <c r="G102" s="2"/>
      <c r="H102" s="3"/>
      <c r="I102" s="2"/>
      <c r="J102" s="5"/>
      <c r="K102" s="5"/>
      <c r="L102" s="2"/>
      <c r="M102" s="2"/>
      <c r="N102" s="2"/>
      <c r="O102" s="4"/>
      <c r="P102" s="11"/>
      <c r="Q102" s="2"/>
      <c r="R102" s="2"/>
      <c r="S102" s="2"/>
      <c r="T102" s="2"/>
      <c r="U102" s="6"/>
      <c r="V102" s="19">
        <v>99.998999999999995</v>
      </c>
      <c r="W102" s="2"/>
      <c r="X102" s="3"/>
      <c r="Y102" s="2"/>
      <c r="Z102" s="5"/>
      <c r="AA102" s="5"/>
      <c r="AB102" s="2"/>
      <c r="AC102" s="2"/>
      <c r="AD102" s="2" t="s">
        <v>40</v>
      </c>
      <c r="AE102" s="4"/>
      <c r="AF102" s="11"/>
      <c r="AG102" s="2">
        <v>33.835000000000001</v>
      </c>
      <c r="AH102" s="2"/>
      <c r="AI102" s="2" t="s">
        <v>40</v>
      </c>
      <c r="AJ102" s="8" t="s">
        <v>47</v>
      </c>
      <c r="AK102" s="6"/>
      <c r="AL102" s="19">
        <f t="shared" si="39"/>
        <v>33.835000000000001</v>
      </c>
    </row>
    <row r="103" spans="1:38" s="15" customFormat="1" ht="14">
      <c r="A103" s="13">
        <v>4</v>
      </c>
      <c r="B103" s="1" t="s">
        <v>175</v>
      </c>
      <c r="C103" s="2">
        <v>44462</v>
      </c>
      <c r="D103" s="1">
        <v>31</v>
      </c>
      <c r="E103" s="1" t="s">
        <v>174</v>
      </c>
      <c r="F103" s="57"/>
      <c r="G103" s="2"/>
      <c r="H103" s="3"/>
      <c r="I103" s="2"/>
      <c r="J103" s="5"/>
      <c r="K103" s="5"/>
      <c r="L103" s="2"/>
      <c r="M103" s="2"/>
      <c r="N103" s="2"/>
      <c r="O103" s="4"/>
      <c r="P103" s="11"/>
      <c r="Q103" s="2"/>
      <c r="R103" s="2"/>
      <c r="S103" s="2"/>
      <c r="T103" s="2"/>
      <c r="U103" s="6"/>
      <c r="V103" s="19">
        <v>99.998999999999995</v>
      </c>
      <c r="W103" s="2"/>
      <c r="X103" s="3"/>
      <c r="Y103" s="2"/>
      <c r="Z103" s="5"/>
      <c r="AA103" s="5"/>
      <c r="AB103" s="2"/>
      <c r="AC103" s="2"/>
      <c r="AD103" s="2" t="s">
        <v>40</v>
      </c>
      <c r="AE103" s="4"/>
      <c r="AF103" s="11"/>
      <c r="AG103" s="2">
        <v>24.43</v>
      </c>
      <c r="AH103" s="2"/>
      <c r="AI103" s="2" t="s">
        <v>40</v>
      </c>
      <c r="AJ103" s="8" t="s">
        <v>98</v>
      </c>
      <c r="AK103" s="6"/>
      <c r="AL103" s="19">
        <f t="shared" si="39"/>
        <v>24.43</v>
      </c>
    </row>
    <row r="104" spans="1:38" s="15" customFormat="1" ht="14">
      <c r="A104" s="13"/>
      <c r="B104" s="1"/>
      <c r="C104" s="2"/>
      <c r="D104" s="1"/>
      <c r="E104" s="1"/>
      <c r="F104" s="57"/>
      <c r="G104" s="2"/>
      <c r="H104" s="3"/>
      <c r="I104" s="2"/>
      <c r="J104" s="5"/>
      <c r="K104" s="5"/>
      <c r="L104" s="2"/>
      <c r="M104" s="2"/>
      <c r="N104" s="2"/>
      <c r="O104" s="4"/>
      <c r="P104" s="11"/>
      <c r="Q104" s="2"/>
      <c r="R104" s="2"/>
      <c r="S104" s="2"/>
      <c r="T104" s="2"/>
      <c r="U104" s="6"/>
      <c r="V104" s="19"/>
      <c r="W104" s="2"/>
      <c r="X104" s="3"/>
      <c r="Y104" s="2"/>
      <c r="Z104" s="5"/>
      <c r="AA104" s="5"/>
      <c r="AB104" s="2"/>
      <c r="AC104" s="2"/>
      <c r="AD104" s="2"/>
      <c r="AE104" s="4"/>
      <c r="AF104" s="11"/>
      <c r="AG104" s="2"/>
      <c r="AH104" s="2"/>
      <c r="AI104" s="2"/>
      <c r="AJ104" s="2"/>
      <c r="AK104" s="6"/>
      <c r="AL104" s="19"/>
    </row>
    <row r="105" spans="1:38" s="15" customFormat="1" ht="14">
      <c r="A105" s="13"/>
      <c r="B105" s="1"/>
      <c r="C105" s="2"/>
      <c r="D105" s="1"/>
      <c r="E105" s="1"/>
      <c r="F105" s="57"/>
      <c r="G105" s="2"/>
      <c r="H105" s="3"/>
      <c r="I105" s="2"/>
      <c r="J105" s="5"/>
      <c r="K105" s="5"/>
      <c r="L105" s="2"/>
      <c r="M105" s="2"/>
      <c r="N105" s="2"/>
      <c r="O105" s="4"/>
      <c r="P105" s="11"/>
      <c r="Q105" s="2"/>
      <c r="R105" s="2"/>
      <c r="S105" s="2"/>
      <c r="T105" s="2"/>
      <c r="U105" s="6"/>
      <c r="V105" s="19"/>
      <c r="W105" s="2"/>
      <c r="X105" s="3"/>
      <c r="Y105" s="2"/>
      <c r="Z105" s="5"/>
      <c r="AA105" s="5"/>
      <c r="AB105" s="2"/>
      <c r="AC105" s="2"/>
      <c r="AD105" s="2"/>
      <c r="AE105" s="4"/>
      <c r="AF105" s="11"/>
      <c r="AG105" s="2"/>
      <c r="AH105" s="2"/>
      <c r="AI105" s="2"/>
      <c r="AJ105" s="2"/>
      <c r="AK105" s="6"/>
      <c r="AL105" s="19"/>
    </row>
    <row r="106" spans="1:38" s="15" customFormat="1" ht="14">
      <c r="B106" s="22">
        <v>4</v>
      </c>
      <c r="C106" s="16"/>
      <c r="D106" s="1"/>
      <c r="E106" s="1"/>
    </row>
    <row r="107" spans="1:38" s="15" customFormat="1" ht="14">
      <c r="B107" s="16"/>
      <c r="C107" s="16"/>
      <c r="D107" s="1"/>
      <c r="E107" s="1"/>
    </row>
    <row r="108" spans="1:38">
      <c r="B108" s="22">
        <f>B27+B38+B48+B60+B77+B90+B106</f>
        <v>27</v>
      </c>
    </row>
    <row r="109" spans="1:38">
      <c r="D109" s="37"/>
    </row>
    <row r="110" spans="1:38">
      <c r="D110" s="37"/>
    </row>
    <row r="111" spans="1:38">
      <c r="D111" s="37"/>
    </row>
    <row r="112" spans="1:38">
      <c r="D112" s="37"/>
    </row>
    <row r="119" spans="2:5">
      <c r="B119" s="38"/>
      <c r="C119" s="38"/>
    </row>
    <row r="120" spans="2:5">
      <c r="E120" s="38"/>
    </row>
    <row r="124" spans="2:5">
      <c r="D124" s="37"/>
    </row>
    <row r="125" spans="2:5">
      <c r="D125" s="37"/>
    </row>
    <row r="129" spans="2:5">
      <c r="D129" s="37"/>
    </row>
    <row r="132" spans="2:5">
      <c r="D132" s="37"/>
    </row>
    <row r="133" spans="2:5">
      <c r="D133" s="37"/>
    </row>
    <row r="134" spans="2:5">
      <c r="D134" s="37"/>
      <c r="E134" s="39"/>
    </row>
    <row r="137" spans="2:5">
      <c r="D137" s="37"/>
    </row>
    <row r="139" spans="2:5">
      <c r="D139" s="37"/>
      <c r="E139" s="39"/>
    </row>
    <row r="141" spans="2:5">
      <c r="D141" s="37"/>
    </row>
    <row r="142" spans="2:5">
      <c r="D142" s="37"/>
    </row>
    <row r="144" spans="2:5">
      <c r="B144" s="40"/>
      <c r="C144" s="40"/>
    </row>
    <row r="147" spans="2:5">
      <c r="D147" s="37"/>
    </row>
    <row r="149" spans="2:5">
      <c r="D149" s="37"/>
    </row>
    <row r="153" spans="2:5">
      <c r="B153" s="40"/>
      <c r="C153" s="40"/>
    </row>
    <row r="155" spans="2:5">
      <c r="D155" s="37"/>
      <c r="E155" s="39"/>
    </row>
    <row r="160" spans="2:5">
      <c r="B160" s="40"/>
      <c r="C160" s="40"/>
    </row>
    <row r="162" spans="4:4">
      <c r="D162" s="37"/>
    </row>
    <row r="165" spans="4:4">
      <c r="D165" s="37"/>
    </row>
    <row r="169" spans="4:4">
      <c r="D169" s="37"/>
    </row>
    <row r="174" spans="4:4">
      <c r="D174" s="37"/>
    </row>
    <row r="176" spans="4:4">
      <c r="D176" s="37"/>
    </row>
    <row r="177" spans="4:5">
      <c r="D177" s="37"/>
    </row>
    <row r="180" spans="4:5">
      <c r="D180" s="37"/>
      <c r="E180" s="39"/>
    </row>
    <row r="181" spans="4:5">
      <c r="D181" s="37"/>
      <c r="E181" s="39"/>
    </row>
    <row r="182" spans="4:5">
      <c r="D182" s="37"/>
    </row>
    <row r="185" spans="4:5">
      <c r="D185" s="37"/>
    </row>
    <row r="188" spans="4:5">
      <c r="D188" s="37"/>
    </row>
    <row r="210" spans="7:27">
      <c r="G210" s="42"/>
      <c r="H210" s="43"/>
      <c r="I210" s="42"/>
      <c r="J210" s="42"/>
      <c r="K210" s="42"/>
      <c r="W210" s="42"/>
      <c r="X210" s="43"/>
      <c r="Y210" s="42"/>
      <c r="Z210" s="42"/>
      <c r="AA210" s="42"/>
    </row>
    <row r="211" spans="7:27">
      <c r="G211" s="42"/>
      <c r="H211" s="43"/>
      <c r="I211" s="41" t="s">
        <v>36</v>
      </c>
      <c r="J211" s="41" t="s">
        <v>37</v>
      </c>
      <c r="K211" s="42"/>
      <c r="W211" s="42"/>
      <c r="X211" s="43"/>
      <c r="Y211" s="41" t="s">
        <v>36</v>
      </c>
      <c r="Z211" s="41" t="s">
        <v>37</v>
      </c>
      <c r="AA211" s="42"/>
    </row>
    <row r="212" spans="7:27">
      <c r="G212" s="42"/>
      <c r="H212" s="43" t="s">
        <v>19</v>
      </c>
      <c r="I212" s="42">
        <v>3</v>
      </c>
      <c r="J212" s="42">
        <v>3</v>
      </c>
      <c r="K212" s="42"/>
      <c r="W212" s="42"/>
      <c r="X212" s="43" t="s">
        <v>19</v>
      </c>
      <c r="Y212" s="42">
        <v>4</v>
      </c>
      <c r="Z212" s="42">
        <v>4</v>
      </c>
      <c r="AA212" s="42"/>
    </row>
    <row r="213" spans="7:27">
      <c r="G213" s="42"/>
      <c r="H213" s="43" t="s">
        <v>20</v>
      </c>
      <c r="I213" s="42">
        <v>4</v>
      </c>
      <c r="J213" s="42">
        <v>4</v>
      </c>
      <c r="K213" s="42"/>
      <c r="W213" s="42"/>
      <c r="X213" s="43" t="s">
        <v>20</v>
      </c>
      <c r="Y213" s="42">
        <v>4</v>
      </c>
      <c r="Z213" s="42">
        <v>4</v>
      </c>
      <c r="AA213" s="42"/>
    </row>
    <row r="214" spans="7:27">
      <c r="G214" s="42"/>
      <c r="H214" s="43" t="s">
        <v>21</v>
      </c>
      <c r="I214" s="42">
        <v>2</v>
      </c>
      <c r="J214" s="42">
        <v>2</v>
      </c>
      <c r="K214" s="42"/>
      <c r="W214" s="42"/>
      <c r="X214" s="43" t="s">
        <v>21</v>
      </c>
      <c r="Y214" s="42">
        <v>1</v>
      </c>
      <c r="Z214" s="42">
        <v>1</v>
      </c>
      <c r="AA214" s="42"/>
    </row>
    <row r="215" spans="7:27">
      <c r="G215" s="44"/>
      <c r="H215" s="43" t="s">
        <v>26</v>
      </c>
      <c r="I215" s="42">
        <v>3</v>
      </c>
      <c r="J215" s="42">
        <v>3</v>
      </c>
      <c r="K215" s="42"/>
      <c r="W215" s="44"/>
      <c r="X215" s="43" t="s">
        <v>26</v>
      </c>
      <c r="Y215" s="42">
        <v>4</v>
      </c>
      <c r="Z215" s="42">
        <v>4</v>
      </c>
      <c r="AA215" s="42"/>
    </row>
    <row r="216" spans="7:27">
      <c r="G216" s="44"/>
      <c r="H216" s="43" t="s">
        <v>31</v>
      </c>
      <c r="I216" s="42">
        <v>3</v>
      </c>
      <c r="J216" s="42">
        <v>3</v>
      </c>
      <c r="K216" s="42"/>
      <c r="W216" s="44"/>
      <c r="X216" s="43" t="s">
        <v>31</v>
      </c>
      <c r="Y216" s="42">
        <v>3</v>
      </c>
      <c r="Z216" s="42">
        <v>3</v>
      </c>
      <c r="AA216" s="42"/>
    </row>
    <row r="217" spans="7:27">
      <c r="G217" s="42"/>
      <c r="H217" s="43" t="s">
        <v>29</v>
      </c>
      <c r="I217" s="42">
        <v>4</v>
      </c>
      <c r="J217" s="42">
        <v>4</v>
      </c>
      <c r="K217" s="42"/>
      <c r="W217" s="42"/>
      <c r="X217" s="43" t="s">
        <v>29</v>
      </c>
      <c r="Y217" s="42">
        <v>1</v>
      </c>
      <c r="Z217" s="42">
        <v>1</v>
      </c>
      <c r="AA217" s="42"/>
    </row>
    <row r="218" spans="7:27">
      <c r="G218" s="42"/>
      <c r="H218" s="43" t="s">
        <v>40</v>
      </c>
      <c r="I218" s="42">
        <v>2</v>
      </c>
      <c r="J218" s="42">
        <v>2</v>
      </c>
      <c r="K218" s="42"/>
      <c r="W218" s="42"/>
      <c r="X218" s="43" t="s">
        <v>40</v>
      </c>
      <c r="Y218" s="42">
        <v>4</v>
      </c>
      <c r="Z218" s="42">
        <v>4</v>
      </c>
      <c r="AA218" s="42"/>
    </row>
    <row r="219" spans="7:27">
      <c r="G219" s="42"/>
      <c r="H219" s="43" t="s">
        <v>17</v>
      </c>
      <c r="I219" s="42">
        <f>SUM(I212:I218)</f>
        <v>21</v>
      </c>
      <c r="J219" s="42">
        <f>SUM(J212:J218)</f>
        <v>21</v>
      </c>
      <c r="K219" s="42"/>
      <c r="W219" s="42"/>
      <c r="X219" s="43" t="s">
        <v>17</v>
      </c>
      <c r="Y219" s="42">
        <f>SUM(Y212:Y218)</f>
        <v>21</v>
      </c>
      <c r="Z219" s="42">
        <f>SUM(Z212:Z218)</f>
        <v>21</v>
      </c>
      <c r="AA219" s="42"/>
    </row>
    <row r="220" spans="7:27">
      <c r="H220" s="27" t="s">
        <v>50</v>
      </c>
      <c r="X220" s="27" t="s">
        <v>50</v>
      </c>
    </row>
  </sheetData>
  <sortState xmlns:xlrd2="http://schemas.microsoft.com/office/spreadsheetml/2017/richdata2" ref="A79:V88">
    <sortCondition descending="1" ref="P79:P88"/>
  </sortState>
  <mergeCells count="14">
    <mergeCell ref="X1:AL6"/>
    <mergeCell ref="W7:W8"/>
    <mergeCell ref="AB7:AC7"/>
    <mergeCell ref="AJ7:AJ8"/>
    <mergeCell ref="AK7:AK8"/>
    <mergeCell ref="A7:A8"/>
    <mergeCell ref="B7:B8"/>
    <mergeCell ref="C7:C8"/>
    <mergeCell ref="E1:E6"/>
    <mergeCell ref="U7:U8"/>
    <mergeCell ref="T7:T8"/>
    <mergeCell ref="L7:M7"/>
    <mergeCell ref="G7:G8"/>
    <mergeCell ref="H1:V6"/>
  </mergeCells>
  <phoneticPr fontId="14" type="noConversion"/>
  <conditionalFormatting sqref="M40:M47">
    <cfRule type="cellIs" dxfId="1" priority="11" operator="greaterThan">
      <formula>0</formula>
    </cfRule>
  </conditionalFormatting>
  <conditionalFormatting sqref="AC40:AC47">
    <cfRule type="cellIs" dxfId="0" priority="1" operator="greaterThan">
      <formula>0</formula>
    </cfRule>
  </conditionalFormatting>
  <printOptions gridLines="1"/>
  <pageMargins left="0.11811023622047245" right="0.70866141732283472" top="0.74803149606299213" bottom="0.74803149606299213" header="0.31496062992125984" footer="0.31496062992125984"/>
  <pageSetup paperSize="9" scale="23" orientation="portrait" blackAndWhite="1" r:id="rId1"/>
  <headerFooter scaleWithDoc="0" alignWithMargins="0">
    <oddHeader>&amp;CTHERMO FIRES CLUBMANS POINTS AS AT 27.04.2024 (UNOFFICIAL UNTIL RATIFIED BY MSA)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34"/>
  <sheetViews>
    <sheetView zoomScaleNormal="100" workbookViewId="0">
      <selection activeCell="A22" sqref="A22"/>
    </sheetView>
  </sheetViews>
  <sheetFormatPr baseColWidth="10" defaultColWidth="8.83203125" defaultRowHeight="15"/>
  <cols>
    <col min="1" max="1" width="4.5" style="27" customWidth="1"/>
    <col min="2" max="2" width="23.5" style="36" customWidth="1"/>
    <col min="3" max="3" width="11.83203125" style="36" customWidth="1"/>
    <col min="4" max="4" width="8.33203125" style="36" customWidth="1"/>
    <col min="5" max="5" width="23.1640625" style="36" customWidth="1"/>
    <col min="6" max="19" width="9.1640625" style="27" hidden="1" customWidth="1"/>
    <col min="20" max="20" width="13.5" style="27" hidden="1" customWidth="1"/>
    <col min="21" max="21" width="9.1640625" style="27" hidden="1" customWidth="1"/>
    <col min="22" max="22" width="9.1640625" style="27" customWidth="1"/>
    <col min="23" max="35" width="9.1640625" style="27"/>
    <col min="36" max="36" width="13.5" style="27" customWidth="1"/>
    <col min="37" max="38" width="8.83203125" style="27"/>
  </cols>
  <sheetData>
    <row r="1" spans="1:38" ht="26" customHeight="1">
      <c r="A1" s="26"/>
      <c r="B1" s="26"/>
      <c r="C1" s="45"/>
      <c r="D1" s="46"/>
      <c r="E1" s="64"/>
      <c r="F1" s="26"/>
      <c r="G1" s="52"/>
      <c r="H1" s="72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52"/>
      <c r="X1" s="72" t="s">
        <v>170</v>
      </c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4"/>
    </row>
    <row r="2" spans="1:38" ht="17" hidden="1" customHeight="1">
      <c r="A2" s="26"/>
      <c r="B2" s="26"/>
      <c r="C2" s="45"/>
      <c r="D2" s="46"/>
      <c r="E2" s="64"/>
      <c r="F2" s="26"/>
      <c r="G2" s="52"/>
      <c r="H2" s="72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4"/>
      <c r="W2" s="52"/>
      <c r="X2" s="72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4"/>
    </row>
    <row r="3" spans="1:38" ht="46.75" customHeight="1">
      <c r="A3" s="26"/>
      <c r="B3" s="26"/>
      <c r="C3" s="45"/>
      <c r="D3" s="46"/>
      <c r="E3" s="64"/>
      <c r="F3" s="26"/>
      <c r="G3" s="52"/>
      <c r="H3" s="72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  <c r="W3" s="52"/>
      <c r="X3" s="72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4"/>
    </row>
    <row r="4" spans="1:38" ht="29" customHeight="1">
      <c r="A4" s="26"/>
      <c r="B4" s="26"/>
      <c r="C4" s="45"/>
      <c r="D4" s="46"/>
      <c r="E4" s="64"/>
      <c r="F4" s="26"/>
      <c r="G4" s="5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4"/>
      <c r="W4" s="52"/>
      <c r="X4" s="72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4"/>
    </row>
    <row r="5" spans="1:38" ht="26">
      <c r="A5" s="26"/>
      <c r="B5" s="26"/>
      <c r="C5" s="45"/>
      <c r="D5" s="46"/>
      <c r="E5" s="64"/>
      <c r="F5" s="26"/>
      <c r="G5" s="52"/>
      <c r="H5" s="72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4"/>
      <c r="W5" s="52"/>
      <c r="X5" s="72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4"/>
    </row>
    <row r="6" spans="1:38" ht="26">
      <c r="A6" s="47"/>
      <c r="B6" s="47"/>
      <c r="C6" s="48"/>
      <c r="D6" s="49"/>
      <c r="E6" s="65"/>
      <c r="F6" s="26"/>
      <c r="G6" s="53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7"/>
      <c r="W6" s="53"/>
      <c r="X6" s="75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7"/>
    </row>
    <row r="7" spans="1:38" ht="32">
      <c r="A7" s="58" t="s">
        <v>13</v>
      </c>
      <c r="B7" s="60" t="s">
        <v>43</v>
      </c>
      <c r="C7" s="62" t="s">
        <v>44</v>
      </c>
      <c r="D7" s="20" t="s">
        <v>45</v>
      </c>
      <c r="E7" s="20" t="s">
        <v>0</v>
      </c>
      <c r="F7" s="20" t="s">
        <v>1</v>
      </c>
      <c r="G7" s="71" t="s">
        <v>2</v>
      </c>
      <c r="H7" s="55" t="s">
        <v>2</v>
      </c>
      <c r="I7" s="55" t="s">
        <v>2</v>
      </c>
      <c r="J7" s="55" t="s">
        <v>3</v>
      </c>
      <c r="K7" s="55" t="s">
        <v>4</v>
      </c>
      <c r="L7" s="69" t="s">
        <v>168</v>
      </c>
      <c r="M7" s="70"/>
      <c r="N7" s="54" t="s">
        <v>5</v>
      </c>
      <c r="O7" s="54" t="s">
        <v>6</v>
      </c>
      <c r="P7" s="55" t="s">
        <v>7</v>
      </c>
      <c r="Q7" s="28" t="s">
        <v>8</v>
      </c>
      <c r="R7" s="28" t="s">
        <v>9</v>
      </c>
      <c r="S7" s="54" t="s">
        <v>10</v>
      </c>
      <c r="T7" s="68" t="s">
        <v>11</v>
      </c>
      <c r="U7" s="66" t="s">
        <v>12</v>
      </c>
      <c r="V7" s="54" t="s">
        <v>1</v>
      </c>
      <c r="W7" s="71" t="s">
        <v>2</v>
      </c>
      <c r="X7" s="55" t="s">
        <v>2</v>
      </c>
      <c r="Y7" s="55" t="s">
        <v>2</v>
      </c>
      <c r="Z7" s="55" t="s">
        <v>3</v>
      </c>
      <c r="AA7" s="55" t="s">
        <v>4</v>
      </c>
      <c r="AB7" s="69" t="s">
        <v>176</v>
      </c>
      <c r="AC7" s="70"/>
      <c r="AD7" s="54" t="s">
        <v>5</v>
      </c>
      <c r="AE7" s="54" t="s">
        <v>6</v>
      </c>
      <c r="AF7" s="55" t="s">
        <v>7</v>
      </c>
      <c r="AG7" s="28" t="s">
        <v>8</v>
      </c>
      <c r="AH7" s="28" t="s">
        <v>9</v>
      </c>
      <c r="AI7" s="54" t="s">
        <v>10</v>
      </c>
      <c r="AJ7" s="68" t="s">
        <v>11</v>
      </c>
      <c r="AK7" s="66" t="s">
        <v>12</v>
      </c>
      <c r="AL7" s="54" t="s">
        <v>1</v>
      </c>
    </row>
    <row r="8" spans="1:38">
      <c r="A8" s="59"/>
      <c r="B8" s="61"/>
      <c r="C8" s="63"/>
      <c r="D8" s="30"/>
      <c r="E8" s="31"/>
      <c r="F8" s="56"/>
      <c r="G8" s="60"/>
      <c r="H8" s="33" t="s">
        <v>13</v>
      </c>
      <c r="I8" s="33" t="s">
        <v>14</v>
      </c>
      <c r="J8" s="33" t="s">
        <v>13</v>
      </c>
      <c r="K8" s="33" t="s">
        <v>13</v>
      </c>
      <c r="L8" s="34" t="s">
        <v>15</v>
      </c>
      <c r="M8" s="34" t="s">
        <v>16</v>
      </c>
      <c r="N8" s="32" t="s">
        <v>46</v>
      </c>
      <c r="O8" s="32" t="s">
        <v>17</v>
      </c>
      <c r="P8" s="33" t="s">
        <v>17</v>
      </c>
      <c r="Q8" s="35" t="s">
        <v>18</v>
      </c>
      <c r="R8" s="35" t="s">
        <v>18</v>
      </c>
      <c r="S8" s="32" t="s">
        <v>5</v>
      </c>
      <c r="T8" s="68"/>
      <c r="U8" s="67"/>
      <c r="V8" s="32"/>
      <c r="W8" s="60"/>
      <c r="X8" s="33" t="s">
        <v>13</v>
      </c>
      <c r="Y8" s="33" t="s">
        <v>14</v>
      </c>
      <c r="Z8" s="33" t="s">
        <v>13</v>
      </c>
      <c r="AA8" s="33" t="s">
        <v>13</v>
      </c>
      <c r="AB8" s="34" t="s">
        <v>15</v>
      </c>
      <c r="AC8" s="34" t="s">
        <v>16</v>
      </c>
      <c r="AD8" s="32" t="s">
        <v>46</v>
      </c>
      <c r="AE8" s="32" t="s">
        <v>17</v>
      </c>
      <c r="AF8" s="33" t="s">
        <v>17</v>
      </c>
      <c r="AG8" s="35" t="s">
        <v>18</v>
      </c>
      <c r="AH8" s="35" t="s">
        <v>18</v>
      </c>
      <c r="AI8" s="32" t="s">
        <v>5</v>
      </c>
      <c r="AJ8" s="68"/>
      <c r="AK8" s="67"/>
      <c r="AL8" s="32"/>
    </row>
    <row r="9" spans="1:38">
      <c r="A9" s="15"/>
      <c r="B9" s="16"/>
      <c r="C9" s="17"/>
      <c r="D9" s="14"/>
      <c r="E9" s="1"/>
      <c r="F9" s="21"/>
      <c r="G9" s="2"/>
      <c r="H9" s="7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18"/>
      <c r="W9" s="2"/>
      <c r="X9" s="7"/>
      <c r="Y9" s="2"/>
      <c r="Z9" s="2"/>
      <c r="AA9" s="2"/>
      <c r="AB9" s="2"/>
      <c r="AC9" s="2"/>
      <c r="AD9" s="2"/>
      <c r="AE9" s="2"/>
      <c r="AF9" s="18"/>
      <c r="AG9" s="2"/>
      <c r="AH9" s="2"/>
      <c r="AI9" s="2"/>
      <c r="AJ9" s="2"/>
      <c r="AK9" s="2"/>
      <c r="AL9" s="18"/>
    </row>
    <row r="10" spans="1:38">
      <c r="A10" s="21"/>
      <c r="B10" s="23" t="s">
        <v>48</v>
      </c>
      <c r="C10" s="24"/>
      <c r="D10" s="25"/>
      <c r="E10" s="25"/>
      <c r="F10" s="21"/>
      <c r="G10" s="18"/>
      <c r="H10" s="11"/>
      <c r="I10" s="18"/>
      <c r="J10" s="18"/>
      <c r="K10" s="18"/>
      <c r="L10" s="11"/>
      <c r="M10" s="18"/>
      <c r="N10" s="18"/>
      <c r="O10" s="11"/>
      <c r="P10" s="11"/>
      <c r="Q10" s="18"/>
      <c r="R10" s="18"/>
      <c r="S10" s="18"/>
      <c r="T10" s="18"/>
      <c r="U10" s="12"/>
      <c r="V10" s="19"/>
      <c r="W10" s="18"/>
      <c r="X10" s="11"/>
      <c r="Y10" s="18"/>
      <c r="Z10" s="18"/>
      <c r="AA10" s="18"/>
      <c r="AB10" s="11"/>
      <c r="AC10" s="18"/>
      <c r="AD10" s="18"/>
      <c r="AE10" s="11"/>
      <c r="AF10" s="11"/>
      <c r="AG10" s="18"/>
      <c r="AH10" s="18"/>
      <c r="AI10" s="18"/>
      <c r="AJ10" s="18"/>
      <c r="AK10" s="12"/>
      <c r="AL10" s="19"/>
    </row>
    <row r="11" spans="1:38">
      <c r="A11" s="13">
        <v>1</v>
      </c>
      <c r="B11" s="1" t="s">
        <v>90</v>
      </c>
      <c r="C11" s="2">
        <v>4845</v>
      </c>
      <c r="D11" s="1">
        <v>29</v>
      </c>
      <c r="E11" s="1" t="s">
        <v>91</v>
      </c>
      <c r="F11" s="57">
        <v>23.582000000000001</v>
      </c>
      <c r="G11" s="10">
        <v>23.681999999999999</v>
      </c>
      <c r="H11" s="3">
        <v>1</v>
      </c>
      <c r="I11" s="4">
        <f>IF(AND(J$127&gt;4,H11=1),6)+IF(AND(J$127&gt;4,H11=2),4)+IF(AND(J$127&gt;4,H11=3),3)+IF(AND(J$127&gt;4,H11=4),2)+IF(AND(J$127&gt;4,H11=5),1)+IF(AND(J$127&gt;4,H11&gt;5),1)+IF(AND(J$127=4,H11=1),4)+IF(AND(J$127=4,H11=2),3)+IF(AND(J$127=4,H11=3),2)+IF(AND(J$127=4,H11=4),1)+IF(AND(J$127=3,H11=1),3)+IF(AND(J$127=3,H11=2),2)+IF(AND(J$127=3,H11=3),1)+IF(AND(J$127=2,H11=1),2)+IF(AND(J$127=2,H11=2),1)+IF(AND(J$127=1,H11=1),1)</f>
        <v>4</v>
      </c>
      <c r="J11" s="5">
        <v>1</v>
      </c>
      <c r="K11" s="5">
        <v>1</v>
      </c>
      <c r="L11" s="4">
        <f>IF(AND(J$127&gt;4,J11=1),12)+IF(AND(J$127&gt;4,J11=2),8)+IF(AND(J$127&gt;4,J11=3),6)+IF(AND(J$127&gt;4,J11=4),5)+IF(AND(J$127&gt;4,J11=5),4)+IF(AND(J$127&gt;4,J11=6),3)+IF(AND(J$127&gt;4,J11=7),2)+IF(AND(J$127&gt;4,J11&gt;7),1)+IF(AND(J$127=4,J11=1),8)+IF(AND(J$127=4,J11=2),6)+IF(AND(J$127=4,J11=3),4)+IF(AND(J$127=4,J11=4),2)+IF(AND(J$127=3,J11=1),6)+IF(AND(J$127=3,J11=2),4)+IF(AND(J$127=3,J11=3),2)+IF(AND(J$127=2,J11=1),4)+IF(AND(J$127=2,J11=2),2)+IF(AND(J$127=1,J11=1),2)</f>
        <v>8</v>
      </c>
      <c r="M11" s="4">
        <f>IF(AND(J$127&gt;4,K11=1),12)+IF(AND(J$127&gt;4,K11=2),8)+IF(AND(J$127&gt;4,K11=3),6)+IF(AND(J$127&gt;4,K11=4),5)+IF(AND(J$127&gt;4,K11=5),4)+IF(AND(J$127&gt;4,K11=6),3)+IF(AND(J$127&gt;4,K11=7),2)+IF(AND(J$127&gt;4,K11&gt;7),1)+IF(AND(J$127=4,K11=1),8)+IF(AND(J$127=4,K11=2),6)+IF(AND(J$127=4,K11=3),4)+IF(AND(J$127=4,K11=4),2)+IF(AND(J$127=3,K11=1),6)+IF(AND(J$127=3,K11=2),4)+IF(AND(J$127=3,K11=3),2)+IF(AND(J$127=2,K11=1),4)+IF(AND(J$127=2,K11=2),2)+IF(AND(J$127=1,K11=1),2)</f>
        <v>8</v>
      </c>
      <c r="N11" s="2" t="s">
        <v>20</v>
      </c>
      <c r="O11" s="4">
        <f t="shared" ref="O11:O20" si="0">+I11+L11+M11+U11</f>
        <v>20</v>
      </c>
      <c r="P11" s="11">
        <f t="shared" ref="P11:P20" si="1">O11</f>
        <v>20</v>
      </c>
      <c r="Q11" s="2">
        <v>23.991</v>
      </c>
      <c r="R11" s="10">
        <v>24.103000000000002</v>
      </c>
      <c r="S11" s="2" t="s">
        <v>20</v>
      </c>
      <c r="T11" s="2"/>
      <c r="U11" s="6"/>
      <c r="V11" s="19">
        <f t="shared" ref="V11:V21" si="2">MIN(F11,G11,Q11,R11)</f>
        <v>23.582000000000001</v>
      </c>
      <c r="W11" s="10"/>
      <c r="X11" s="3"/>
      <c r="Y11" s="4">
        <f>IF(AND(Z$127&gt;4,X11=1),6)+IF(AND(Z$127&gt;4,X11=2),4)+IF(AND(Z$127&gt;4,X11=3),3)+IF(AND(Z$127&gt;4,X11=4),2)+IF(AND(Z$127&gt;4,X11=5),1)+IF(AND(Z$127&gt;4,X11&gt;5),1)+IF(AND(Z$127=4,X11=1),4)+IF(AND(Z$127=4,X11=2),3)+IF(AND(Z$127=4,X11=3),2)+IF(AND(Z$127=4,X11=4),1)+IF(AND(Z$127=3,X11=1),3)+IF(AND(Z$127=3,X11=2),2)+IF(AND(Z$127=3,X11=3),1)+IF(AND(Z$127=2,X11=1),2)+IF(AND(Z$127=2,X11=2),1)+IF(AND(Z$127=1,X11=1),1)</f>
        <v>0</v>
      </c>
      <c r="Z11" s="5">
        <v>1</v>
      </c>
      <c r="AA11" s="5"/>
      <c r="AB11" s="4">
        <f>IF(AND(Z$127&gt;4,Z11=1),12)+IF(AND(Z$127&gt;4,Z11=2),8)+IF(AND(Z$127&gt;4,Z11=3),6)+IF(AND(Z$127&gt;4,Z11=4),5)+IF(AND(Z$127&gt;4,Z11=5),4)+IF(AND(Z$127&gt;4,Z11=6),3)+IF(AND(Z$127&gt;4,Z11=7),2)+IF(AND(Z$127&gt;4,Z11&gt;7),1)+IF(AND(Z$127=4,Z11=1),8)+IF(AND(Z$127=4,Z11=2),6)+IF(AND(Z$127=4,Z11=3),4)+IF(AND(Z$127=4,Z11=4),2)+IF(AND(Z$127=3,Z11=1),6)+IF(AND(Z$127=3,Z11=2),4)+IF(AND(Z$127=3,Z11=3),2)+IF(AND(Z$127=2,Z11=1),4)+IF(AND(Z$127=2,Z11=2),2)+IF(AND(Z$127=1,Z11=1),2)</f>
        <v>8</v>
      </c>
      <c r="AC11" s="4">
        <f>IF(AND(Z$127&gt;4,AA11=1),12)+IF(AND(Z$127&gt;4,AA11=2),8)+IF(AND(Z$127&gt;4,AA11=3),6)+IF(AND(Z$127&gt;4,AA11=4),5)+IF(AND(Z$127&gt;4,AA11=5),4)+IF(AND(Z$127&gt;4,AA11=6),3)+IF(AND(Z$127&gt;4,AA11=7),2)+IF(AND(Z$127&gt;4,AA11&gt;7),1)+IF(AND(Z$127=4,AA11=1),8)+IF(AND(Z$127=4,AA11=2),6)+IF(AND(Z$127=4,AA11=3),4)+IF(AND(Z$127=4,AA11=4),2)+IF(AND(Z$127=3,AA11=1),6)+IF(AND(Z$127=3,AA11=2),4)+IF(AND(Z$127=3,AA11=3),2)+IF(AND(Z$127=2,AA11=1),4)+IF(AND(Z$127=2,AA11=2),2)+IF(AND(Z$127=1,AA11=1),2)</f>
        <v>0</v>
      </c>
      <c r="AD11" s="2" t="s">
        <v>20</v>
      </c>
      <c r="AE11" s="4">
        <f t="shared" ref="AE11:AE21" si="3">+Y11+AB11+AC11+AK11</f>
        <v>8</v>
      </c>
      <c r="AF11" s="11">
        <f t="shared" ref="AF11:AF19" si="4">AE11+P11</f>
        <v>28</v>
      </c>
      <c r="AG11" s="2">
        <v>23.817</v>
      </c>
      <c r="AH11" s="10"/>
      <c r="AI11" s="2" t="s">
        <v>20</v>
      </c>
      <c r="AJ11" s="2"/>
      <c r="AK11" s="6"/>
      <c r="AL11" s="19">
        <f t="shared" ref="AL11:AL21" si="5">MIN(V11,W11,AG11,AH11)</f>
        <v>23.582000000000001</v>
      </c>
    </row>
    <row r="12" spans="1:38">
      <c r="A12" s="13">
        <v>2</v>
      </c>
      <c r="B12" s="1" t="s">
        <v>80</v>
      </c>
      <c r="C12" s="2">
        <v>19171</v>
      </c>
      <c r="D12" s="1">
        <v>34</v>
      </c>
      <c r="E12" s="1" t="s">
        <v>77</v>
      </c>
      <c r="F12" s="57">
        <v>23.776</v>
      </c>
      <c r="G12" s="10">
        <v>25.64</v>
      </c>
      <c r="H12" s="3">
        <v>3</v>
      </c>
      <c r="I12" s="4">
        <f>IF(AND(J$127&gt;4,H12=1),6)+IF(AND(J$127&gt;4,H12=2),4)+IF(AND(J$127&gt;4,H12=3),3)+IF(AND(J$127&gt;4,H12=4),2)+IF(AND(J$127&gt;4,H12=5),1)+IF(AND(J$127&gt;4,H12&gt;5),1)+IF(AND(J$127=4,H12=1),4)+IF(AND(J$127=4,H12=2),3)+IF(AND(J$127=4,H12=3),2)+IF(AND(J$127=4,H12=4),1)+IF(AND(J$127=3,H12=1),3)+IF(AND(J$127=3,H12=2),2)+IF(AND(J$127=3,H12=3),1)+IF(AND(J$127=2,H12=1),2)+IF(AND(J$127=2,H12=2),1)+IF(AND(J$127=1,H12=1),1)</f>
        <v>2</v>
      </c>
      <c r="J12" s="5">
        <v>2</v>
      </c>
      <c r="K12" s="5">
        <v>2</v>
      </c>
      <c r="L12" s="4">
        <f>IF(AND(J$127&gt;4,J12=1),12)+IF(AND(J$127&gt;4,J12=2),8)+IF(AND(J$127&gt;4,J12=3),6)+IF(AND(J$127&gt;4,J12=4),5)+IF(AND(J$127&gt;4,J12=5),4)+IF(AND(J$127&gt;4,J12=6),3)+IF(AND(J$127&gt;4,J12=7),2)+IF(AND(J$127&gt;4,J12&gt;7),1)+IF(AND(J$127=4,J12=1),8)+IF(AND(J$127=4,J12=2),6)+IF(AND(J$127=4,J12=3),4)+IF(AND(J$127=4,J12=4),2)+IF(AND(J$127=3,J12=1),6)+IF(AND(J$127=3,J12=2),4)+IF(AND(J$127=3,J12=3),2)+IF(AND(J$127=2,J12=1),4)+IF(AND(J$127=2,J12=2),2)+IF(AND(J$127=1,J12=1),2)</f>
        <v>6</v>
      </c>
      <c r="M12" s="4">
        <f>IF(AND(J$127&gt;4,K12=1),12)+IF(AND(J$127&gt;4,K12=2),8)+IF(AND(J$127&gt;4,K12=3),6)+IF(AND(J$127&gt;4,K12=4),5)+IF(AND(J$127&gt;4,K12=5),4)+IF(AND(J$127&gt;4,K12=6),3)+IF(AND(J$127&gt;4,K12=7),2)+IF(AND(J$127&gt;4,K12&gt;7),1)+IF(AND(J$127=4,K12=1),8)+IF(AND(J$127=4,K12=2),6)+IF(AND(J$127=4,K12=3),4)+IF(AND(J$127=4,K12=4),2)+IF(AND(J$127=3,K12=1),6)+IF(AND(J$127=3,K12=2),4)+IF(AND(J$127=3,K12=3),2)+IF(AND(J$127=2,K12=1),4)+IF(AND(J$127=2,K12=2),2)+IF(AND(J$127=1,K12=1),2)</f>
        <v>6</v>
      </c>
      <c r="N12" s="2" t="s">
        <v>20</v>
      </c>
      <c r="O12" s="4">
        <f t="shared" si="0"/>
        <v>14</v>
      </c>
      <c r="P12" s="11">
        <f t="shared" si="1"/>
        <v>14</v>
      </c>
      <c r="Q12" s="2">
        <v>24.003</v>
      </c>
      <c r="R12" s="2">
        <v>24.547000000000001</v>
      </c>
      <c r="S12" s="2" t="s">
        <v>20</v>
      </c>
      <c r="T12" s="2"/>
      <c r="U12" s="6"/>
      <c r="V12" s="19">
        <f t="shared" si="2"/>
        <v>23.776</v>
      </c>
      <c r="W12" s="10"/>
      <c r="X12" s="3"/>
      <c r="Y12" s="4">
        <f>IF(AND(Z$127&gt;4,X12=1),6)+IF(AND(Z$127&gt;4,X12=2),4)+IF(AND(Z$127&gt;4,X12=3),3)+IF(AND(Z$127&gt;4,X12=4),2)+IF(AND(Z$127&gt;4,X12=5),1)+IF(AND(Z$127&gt;4,X12&gt;5),1)+IF(AND(Z$127=4,X12=1),4)+IF(AND(Z$127=4,X12=2),3)+IF(AND(Z$127=4,X12=3),2)+IF(AND(Z$127=4,X12=4),1)+IF(AND(Z$127=3,X12=1),3)+IF(AND(Z$127=3,X12=2),2)+IF(AND(Z$127=3,X12=3),1)+IF(AND(Z$127=2,X12=1),2)+IF(AND(Z$127=2,X12=2),1)+IF(AND(Z$127=1,X12=1),1)</f>
        <v>0</v>
      </c>
      <c r="Z12" s="5">
        <v>2</v>
      </c>
      <c r="AA12" s="5"/>
      <c r="AB12" s="4">
        <f>IF(AND(Z$127&gt;4,Z12=1),12)+IF(AND(Z$127&gt;4,Z12=2),8)+IF(AND(Z$127&gt;4,Z12=3),6)+IF(AND(Z$127&gt;4,Z12=4),5)+IF(AND(Z$127&gt;4,Z12=5),4)+IF(AND(Z$127&gt;4,Z12=6),3)+IF(AND(Z$127&gt;4,Z12=7),2)+IF(AND(Z$127&gt;4,Z12&gt;7),1)+IF(AND(Z$127=4,Z12=1),8)+IF(AND(Z$127=4,Z12=2),6)+IF(AND(Z$127=4,Z12=3),4)+IF(AND(Z$127=4,Z12=4),2)+IF(AND(Z$127=3,Z12=1),6)+IF(AND(Z$127=3,Z12=2),4)+IF(AND(Z$127=3,Z12=3),2)+IF(AND(Z$127=2,Z12=1),4)+IF(AND(Z$127=2,Z12=2),2)+IF(AND(Z$127=1,Z12=1),2)</f>
        <v>6</v>
      </c>
      <c r="AC12" s="4">
        <f>IF(AND(Z$127&gt;4,AA12=1),12)+IF(AND(Z$127&gt;4,AA12=2),8)+IF(AND(Z$127&gt;4,AA12=3),6)+IF(AND(Z$127&gt;4,AA12=4),5)+IF(AND(Z$127&gt;4,AA12=5),4)+IF(AND(Z$127&gt;4,AA12=6),3)+IF(AND(Z$127&gt;4,AA12=7),2)+IF(AND(Z$127&gt;4,AA12&gt;7),1)+IF(AND(Z$127=4,AA12=1),8)+IF(AND(Z$127=4,AA12=2),6)+IF(AND(Z$127=4,AA12=3),4)+IF(AND(Z$127=4,AA12=4),2)+IF(AND(Z$127=3,AA12=1),6)+IF(AND(Z$127=3,AA12=2),4)+IF(AND(Z$127=3,AA12=3),2)+IF(AND(Z$127=2,AA12=1),4)+IF(AND(Z$127=2,AA12=2),2)+IF(AND(Z$127=1,AA12=1),2)</f>
        <v>0</v>
      </c>
      <c r="AD12" s="2" t="s">
        <v>20</v>
      </c>
      <c r="AE12" s="4">
        <f t="shared" si="3"/>
        <v>6</v>
      </c>
      <c r="AF12" s="11">
        <f t="shared" si="4"/>
        <v>20</v>
      </c>
      <c r="AG12" s="10">
        <v>24.01</v>
      </c>
      <c r="AH12" s="2"/>
      <c r="AI12" s="2" t="s">
        <v>20</v>
      </c>
      <c r="AJ12" s="2"/>
      <c r="AK12" s="6"/>
      <c r="AL12" s="19">
        <f t="shared" si="5"/>
        <v>23.776</v>
      </c>
    </row>
    <row r="13" spans="1:38">
      <c r="A13" s="13">
        <v>3</v>
      </c>
      <c r="B13" s="1" t="s">
        <v>88</v>
      </c>
      <c r="C13" s="2">
        <v>4814</v>
      </c>
      <c r="D13" s="1">
        <v>337</v>
      </c>
      <c r="E13" s="1" t="s">
        <v>89</v>
      </c>
      <c r="F13" s="57">
        <v>21.689</v>
      </c>
      <c r="G13" s="10">
        <v>22.021999999999998</v>
      </c>
      <c r="H13" s="3">
        <v>2</v>
      </c>
      <c r="I13" s="4">
        <f>IF(AND(J$126&gt;4,H13=1),6)+IF(AND(J$126&gt;4,H13=2),4)+IF(AND(J$126&gt;4,H13=3),3)+IF(AND(J$126&gt;4,H13=4),2)+IF(AND(J$126&gt;4,H13=5),1)+IF(AND(J$126&gt;4,H13&gt;5),1)+IF(AND(J$126=4,H13=1),4)+IF(AND(J$126=4,H13=2),3)+IF(AND(J$126=4,H13=3),2)+IF(AND(J$126=4,H13=4),1)+IF(AND(J$126=3,H13=1),3)+IF(AND(J$126=3,H13=2),2)+IF(AND(J$126=3,H13=3),1)+IF(AND(J$126=2,H13=1),2)+IF(AND(J$126=2,H13=2),1)+IF(AND(J$126=1,H13=1),1)</f>
        <v>2</v>
      </c>
      <c r="J13" s="5">
        <v>2</v>
      </c>
      <c r="K13" s="5">
        <v>1</v>
      </c>
      <c r="L13" s="4">
        <f>IF(AND(J$126&gt;4,J13=1),12)+IF(AND(J$126&gt;4,J13=2),8)+IF(AND(J$126&gt;4,J13=3),6)+IF(AND(J$126&gt;4,J13=4),5)+IF(AND(J$126&gt;4,J13=5),4)+IF(AND(J$126&gt;4,J13=6),3)+IF(AND(J$126&gt;4,J13=7),2)+IF(AND(J$126&gt;4,J13&gt;7),1)+IF(AND(J$126=4,J13=1),8)+IF(AND(J$126=4,J13=2),6)+IF(AND(J$126=4,J13=3),4)+IF(AND(J$126=4,J13=4),2)+IF(AND(J$126=3,J13=1),6)+IF(AND(J$126=3,J13=2),4)+IF(AND(J$126=3,J13=3),2)+IF(AND(J$126=2,J13=1),4)+IF(AND(J$126=2,J13=2),2)+IF(AND(J$126=1,J13=1),2)</f>
        <v>4</v>
      </c>
      <c r="M13" s="4">
        <f>IF(AND(J$126&gt;4,K13=1),12)+IF(AND(J$126&gt;4,K13=2),8)+IF(AND(J$126&gt;4,K13=3),6)+IF(AND(J$126&gt;4,K13=4),5)+IF(AND(J$126&gt;4,K13=5),4)+IF(AND(J$126&gt;4,K13=6),3)+IF(AND(J$126&gt;4,K13=7),2)+IF(AND(J$126&gt;4,K13&gt;7),1)+IF(AND(J$126=4,K13=1),8)+IF(AND(J$126=4,K13=2),6)+IF(AND(J$126=4,K13=3),4)+IF(AND(J$126=4,K13=4),2)+IF(AND(J$126=3,K13=1),6)+IF(AND(J$126=3,K13=2),4)+IF(AND(J$126=3,K13=3),2)+IF(AND(J$126=2,K13=1),4)+IF(AND(J$126=2,K13=2),2)+IF(AND(J$126=1,K13=1),2)</f>
        <v>6</v>
      </c>
      <c r="N13" s="2" t="s">
        <v>19</v>
      </c>
      <c r="O13" s="4">
        <f t="shared" si="0"/>
        <v>12</v>
      </c>
      <c r="P13" s="11">
        <f t="shared" si="1"/>
        <v>12</v>
      </c>
      <c r="Q13" s="2">
        <v>21.992999999999999</v>
      </c>
      <c r="R13" s="10">
        <v>22.9</v>
      </c>
      <c r="S13" s="2" t="s">
        <v>19</v>
      </c>
      <c r="T13" s="2"/>
      <c r="U13" s="6"/>
      <c r="V13" s="19">
        <f t="shared" si="2"/>
        <v>21.689</v>
      </c>
      <c r="W13" s="10"/>
      <c r="X13" s="3"/>
      <c r="Y13" s="4">
        <f>IF(AND(Z$126&gt;4,X13=1),6)+IF(AND(Z$126&gt;4,X13=2),4)+IF(AND(Z$126&gt;4,X13=3),3)+IF(AND(Z$126&gt;4,X13=4),2)+IF(AND(Z$126&gt;4,X13=5),1)+IF(AND(Z$126&gt;4,X13&gt;5),1)+IF(AND(Z$126=4,X13=1),4)+IF(AND(Z$126=4,X13=2),3)+IF(AND(Z$126=4,X13=3),2)+IF(AND(Z$126=4,X13=4),1)+IF(AND(Z$126=3,X13=1),3)+IF(AND(Z$126=3,X13=2),2)+IF(AND(Z$126=3,X13=3),1)+IF(AND(Z$126=2,X13=1),2)+IF(AND(Z$126=2,X13=2),1)+IF(AND(Z$126=1,X13=1),1)</f>
        <v>0</v>
      </c>
      <c r="Z13" s="5">
        <v>2</v>
      </c>
      <c r="AA13" s="5"/>
      <c r="AB13" s="4">
        <f>IF(AND(Z$126&gt;4,Z13=1),12)+IF(AND(Z$126&gt;4,Z13=2),8)+IF(AND(Z$126&gt;4,Z13=3),6)+IF(AND(Z$126&gt;4,Z13=4),5)+IF(AND(Z$126&gt;4,Z13=5),4)+IF(AND(Z$126&gt;4,Z13=6),3)+IF(AND(Z$126&gt;4,Z13=7),2)+IF(AND(Z$126&gt;4,Z13&gt;7),1)+IF(AND(Z$126=4,Z13=1),8)+IF(AND(Z$126=4,Z13=2),6)+IF(AND(Z$126=4,Z13=3),4)+IF(AND(Z$126=4,Z13=4),2)+IF(AND(Z$126=3,Z13=1),6)+IF(AND(Z$126=3,Z13=2),4)+IF(AND(Z$126=3,Z13=3),2)+IF(AND(Z$126=2,Z13=1),4)+IF(AND(Z$126=2,Z13=2),2)+IF(AND(Z$126=1,Z13=1),2)</f>
        <v>6</v>
      </c>
      <c r="AC13" s="4">
        <f>IF(AND(Z$126&gt;4,AA13=1),12)+IF(AND(Z$126&gt;4,AA13=2),8)+IF(AND(Z$126&gt;4,AA13=3),6)+IF(AND(Z$126&gt;4,AA13=4),5)+IF(AND(Z$126&gt;4,AA13=5),4)+IF(AND(Z$126&gt;4,AA13=6),3)+IF(AND(Z$126&gt;4,AA13=7),2)+IF(AND(Z$126&gt;4,AA13&gt;7),1)+IF(AND(Z$126=4,AA13=1),8)+IF(AND(Z$126=4,AA13=2),6)+IF(AND(Z$126=4,AA13=3),4)+IF(AND(Z$126=4,AA13=4),2)+IF(AND(Z$126=3,AA13=1),6)+IF(AND(Z$126=3,AA13=2),4)+IF(AND(Z$126=3,AA13=3),2)+IF(AND(Z$126=2,AA13=1),4)+IF(AND(Z$126=2,AA13=2),2)+IF(AND(Z$126=1,AA13=1),2)</f>
        <v>0</v>
      </c>
      <c r="AD13" s="2" t="s">
        <v>19</v>
      </c>
      <c r="AE13" s="4">
        <f t="shared" si="3"/>
        <v>6</v>
      </c>
      <c r="AF13" s="11">
        <f t="shared" si="4"/>
        <v>18</v>
      </c>
      <c r="AG13" s="10">
        <v>22.37</v>
      </c>
      <c r="AH13" s="10"/>
      <c r="AI13" s="2" t="s">
        <v>19</v>
      </c>
      <c r="AJ13" s="2"/>
      <c r="AK13" s="6"/>
      <c r="AL13" s="19">
        <f t="shared" si="5"/>
        <v>21.689</v>
      </c>
    </row>
    <row r="14" spans="1:38">
      <c r="A14" s="13">
        <v>4</v>
      </c>
      <c r="B14" s="1" t="s">
        <v>104</v>
      </c>
      <c r="C14" s="2">
        <v>5766</v>
      </c>
      <c r="D14" s="1">
        <v>22</v>
      </c>
      <c r="E14" s="1" t="s">
        <v>105</v>
      </c>
      <c r="F14" s="57">
        <v>21.292999999999999</v>
      </c>
      <c r="G14" s="10">
        <v>21.89</v>
      </c>
      <c r="H14" s="3">
        <v>1</v>
      </c>
      <c r="I14" s="4">
        <f>IF(AND(J$126&gt;4,H14=1),6)+IF(AND(J$126&gt;4,H14=2),4)+IF(AND(J$126&gt;4,H14=3),3)+IF(AND(J$126&gt;4,H14=4),2)+IF(AND(J$126&gt;4,H14=5),1)+IF(AND(J$126&gt;4,H14&gt;5),1)+IF(AND(J$126=4,H14=1),4)+IF(AND(J$126=4,H14=2),3)+IF(AND(J$126=4,H14=3),2)+IF(AND(J$126=4,H14=4),1)+IF(AND(J$126=3,H14=1),3)+IF(AND(J$126=3,H14=2),2)+IF(AND(J$126=3,H14=3),1)+IF(AND(J$126=2,H14=1),2)+IF(AND(J$126=2,H14=2),1)+IF(AND(J$126=1,H14=1),1)</f>
        <v>3</v>
      </c>
      <c r="J14" s="5">
        <v>1</v>
      </c>
      <c r="K14" s="5"/>
      <c r="L14" s="4">
        <f>IF(AND(J$126&gt;4,J14=1),12)+IF(AND(J$126&gt;4,J14=2),8)+IF(AND(J$126&gt;4,J14=3),6)+IF(AND(J$126&gt;4,J14=4),5)+IF(AND(J$126&gt;4,J14=5),4)+IF(AND(J$126&gt;4,J14=6),3)+IF(AND(J$126&gt;4,J14=7),2)+IF(AND(J$126&gt;4,J14&gt;7),1)+IF(AND(J$126=4,J14=1),8)+IF(AND(J$126=4,J14=2),6)+IF(AND(J$126=4,J14=3),4)+IF(AND(J$126=4,J14=4),2)+IF(AND(J$126=3,J14=1),6)+IF(AND(J$126=3,J14=2),4)+IF(AND(J$126=3,J14=3),2)+IF(AND(J$126=2,J14=1),4)+IF(AND(J$126=2,J14=2),2)+IF(AND(J$126=1,J14=1),2)</f>
        <v>6</v>
      </c>
      <c r="M14" s="4">
        <f>IF(AND(J$126&gt;4,K14=1),12)+IF(AND(J$126&gt;4,K14=2),8)+IF(AND(J$126&gt;4,K14=3),6)+IF(AND(J$126&gt;4,K14=4),5)+IF(AND(J$126&gt;4,K14=5),4)+IF(AND(J$126&gt;4,K14=6),3)+IF(AND(J$126&gt;4,K14=7),2)+IF(AND(J$126&gt;4,K14&gt;7),1)+IF(AND(J$126=4,K14=1),8)+IF(AND(J$126=4,K14=2),6)+IF(AND(J$126=4,K14=3),4)+IF(AND(J$126=4,K14=4),2)+IF(AND(J$126=3,K14=1),6)+IF(AND(J$126=3,K14=2),4)+IF(AND(J$126=3,K14=3),2)+IF(AND(J$126=2,K14=1),4)+IF(AND(J$126=2,K14=2),2)+IF(AND(J$126=1,K14=1),2)</f>
        <v>0</v>
      </c>
      <c r="N14" s="2" t="s">
        <v>19</v>
      </c>
      <c r="O14" s="4">
        <f t="shared" si="0"/>
        <v>9</v>
      </c>
      <c r="P14" s="11">
        <f t="shared" si="1"/>
        <v>9</v>
      </c>
      <c r="Q14" s="10">
        <v>21.58</v>
      </c>
      <c r="R14" s="2">
        <v>22.933</v>
      </c>
      <c r="S14" s="2" t="s">
        <v>19</v>
      </c>
      <c r="T14" s="2" t="s">
        <v>160</v>
      </c>
      <c r="U14" s="6"/>
      <c r="V14" s="19">
        <f t="shared" si="2"/>
        <v>21.292999999999999</v>
      </c>
      <c r="W14" s="10"/>
      <c r="X14" s="3"/>
      <c r="Y14" s="4">
        <f>IF(AND(Z$126&gt;4,X14=1),6)+IF(AND(Z$126&gt;4,X14=2),4)+IF(AND(Z$126&gt;4,X14=3),3)+IF(AND(Z$126&gt;4,X14=4),2)+IF(AND(Z$126&gt;4,X14=5),1)+IF(AND(Z$126&gt;4,X14&gt;5),1)+IF(AND(Z$126=4,X14=1),4)+IF(AND(Z$126=4,X14=2),3)+IF(AND(Z$126=4,X14=3),2)+IF(AND(Z$126=4,X14=4),1)+IF(AND(Z$126=3,X14=1),3)+IF(AND(Z$126=3,X14=2),2)+IF(AND(Z$126=3,X14=3),1)+IF(AND(Z$126=2,X14=1),2)+IF(AND(Z$126=2,X14=2),1)+IF(AND(Z$126=1,X14=1),1)</f>
        <v>0</v>
      </c>
      <c r="Z14" s="5">
        <v>1</v>
      </c>
      <c r="AA14" s="5"/>
      <c r="AB14" s="4">
        <f>IF(AND(Z$126&gt;4,Z14=1),12)+IF(AND(Z$126&gt;4,Z14=2),8)+IF(AND(Z$126&gt;4,Z14=3),6)+IF(AND(Z$126&gt;4,Z14=4),5)+IF(AND(Z$126&gt;4,Z14=5),4)+IF(AND(Z$126&gt;4,Z14=6),3)+IF(AND(Z$126&gt;4,Z14=7),2)+IF(AND(Z$126&gt;4,Z14&gt;7),1)+IF(AND(Z$126=4,Z14=1),8)+IF(AND(Z$126=4,Z14=2),6)+IF(AND(Z$126=4,Z14=3),4)+IF(AND(Z$126=4,Z14=4),2)+IF(AND(Z$126=3,Z14=1),6)+IF(AND(Z$126=3,Z14=2),4)+IF(AND(Z$126=3,Z14=3),2)+IF(AND(Z$126=2,Z14=1),4)+IF(AND(Z$126=2,Z14=2),2)+IF(AND(Z$126=1,Z14=1),2)</f>
        <v>8</v>
      </c>
      <c r="AC14" s="4">
        <f>IF(AND(Z$126&gt;4,AA14=1),12)+IF(AND(Z$126&gt;4,AA14=2),8)+IF(AND(Z$126&gt;4,AA14=3),6)+IF(AND(Z$126&gt;4,AA14=4),5)+IF(AND(Z$126&gt;4,AA14=5),4)+IF(AND(Z$126&gt;4,AA14=6),3)+IF(AND(Z$126&gt;4,AA14=7),2)+IF(AND(Z$126&gt;4,AA14&gt;7),1)+IF(AND(Z$126=4,AA14=1),8)+IF(AND(Z$126=4,AA14=2),6)+IF(AND(Z$126=4,AA14=3),4)+IF(AND(Z$126=4,AA14=4),2)+IF(AND(Z$126=3,AA14=1),6)+IF(AND(Z$126=3,AA14=2),4)+IF(AND(Z$126=3,AA14=3),2)+IF(AND(Z$126=2,AA14=1),4)+IF(AND(Z$126=2,AA14=2),2)+IF(AND(Z$126=1,AA14=1),2)</f>
        <v>0</v>
      </c>
      <c r="AD14" s="2" t="s">
        <v>19</v>
      </c>
      <c r="AE14" s="4">
        <f t="shared" si="3"/>
        <v>8</v>
      </c>
      <c r="AF14" s="11">
        <f t="shared" si="4"/>
        <v>17</v>
      </c>
      <c r="AG14" s="10">
        <v>22.170999999999999</v>
      </c>
      <c r="AH14" s="2"/>
      <c r="AI14" s="2" t="s">
        <v>19</v>
      </c>
      <c r="AJ14" s="2" t="s">
        <v>160</v>
      </c>
      <c r="AK14" s="6"/>
      <c r="AL14" s="19">
        <f t="shared" si="5"/>
        <v>21.292999999999999</v>
      </c>
    </row>
    <row r="15" spans="1:38">
      <c r="A15" s="13">
        <v>5</v>
      </c>
      <c r="B15" s="1" t="s">
        <v>38</v>
      </c>
      <c r="C15" s="2">
        <v>5768</v>
      </c>
      <c r="D15" s="1">
        <v>71</v>
      </c>
      <c r="E15" s="1" t="s">
        <v>149</v>
      </c>
      <c r="F15" s="57">
        <v>23.863</v>
      </c>
      <c r="G15" s="2">
        <v>25.542999999999999</v>
      </c>
      <c r="H15" s="3">
        <v>2</v>
      </c>
      <c r="I15" s="4">
        <f>IF(AND(J$127&gt;4,H15=1),6)+IF(AND(J$127&gt;4,H15=2),4)+IF(AND(J$127&gt;4,H15=3),3)+IF(AND(J$127&gt;4,H15=4),2)+IF(AND(J$127&gt;4,H15=5),1)+IF(AND(J$127&gt;4,H15&gt;5),1)+IF(AND(J$127=4,H15=1),4)+IF(AND(J$127=4,H15=2),3)+IF(AND(J$127=4,H15=3),2)+IF(AND(J$127=4,H15=4),1)+IF(AND(J$127=3,H15=1),3)+IF(AND(J$127=3,H15=2),2)+IF(AND(J$127=3,H15=3),1)+IF(AND(J$127=2,H15=1),2)+IF(AND(J$127=2,H15=2),1)+IF(AND(J$127=1,H15=1),1)</f>
        <v>3</v>
      </c>
      <c r="J15" s="5">
        <v>3</v>
      </c>
      <c r="K15" s="5">
        <v>3</v>
      </c>
      <c r="L15" s="4">
        <f>IF(AND(J$127&gt;4,J15=1),12)+IF(AND(J$127&gt;4,J15=2),8)+IF(AND(J$127&gt;4,J15=3),6)+IF(AND(J$127&gt;4,J15=4),5)+IF(AND(J$127&gt;4,J15=5),4)+IF(AND(J$127&gt;4,J15=6),3)+IF(AND(J$127&gt;4,J15=7),2)+IF(AND(J$127&gt;4,J15&gt;7),1)+IF(AND(J$127=4,J15=1),8)+IF(AND(J$127=4,J15=2),6)+IF(AND(J$127=4,J15=3),4)+IF(AND(J$127=4,J15=4),2)+IF(AND(J$127=3,J15=1),6)+IF(AND(J$127=3,J15=2),4)+IF(AND(J$127=3,J15=3),2)+IF(AND(J$127=2,J15=1),4)+IF(AND(J$127=2,J15=2),2)+IF(AND(J$127=1,J15=1),2)</f>
        <v>4</v>
      </c>
      <c r="M15" s="4">
        <f>IF(AND(J$127&gt;4,K15=1),12)+IF(AND(J$127&gt;4,K15=2),8)+IF(AND(J$127&gt;4,K15=3),6)+IF(AND(J$127&gt;4,K15=4),5)+IF(AND(J$127&gt;4,K15=5),4)+IF(AND(J$127&gt;4,K15=6),3)+IF(AND(J$127&gt;4,K15=7),2)+IF(AND(J$127&gt;4,K15&gt;7),1)+IF(AND(J$127=4,K15=1),8)+IF(AND(J$127=4,K15=2),6)+IF(AND(J$127=4,K15=3),4)+IF(AND(J$127=4,K15=4),2)+IF(AND(J$127=3,K15=1),6)+IF(AND(J$127=3,K15=2),4)+IF(AND(J$127=3,K15=3),2)+IF(AND(J$127=2,K15=1),4)+IF(AND(J$127=2,K15=2),2)+IF(AND(J$127=1,K15=1),2)</f>
        <v>4</v>
      </c>
      <c r="N15" s="2" t="s">
        <v>20</v>
      </c>
      <c r="O15" s="4">
        <f t="shared" si="0"/>
        <v>11</v>
      </c>
      <c r="P15" s="11">
        <f t="shared" si="1"/>
        <v>11</v>
      </c>
      <c r="Q15" s="2">
        <v>24.315000000000001</v>
      </c>
      <c r="R15" s="2">
        <v>24.088999999999999</v>
      </c>
      <c r="S15" s="2" t="s">
        <v>20</v>
      </c>
      <c r="T15" s="6"/>
      <c r="U15" s="6"/>
      <c r="V15" s="19">
        <f t="shared" si="2"/>
        <v>23.863</v>
      </c>
      <c r="W15" s="2"/>
      <c r="X15" s="3"/>
      <c r="Y15" s="4">
        <f>IF(AND(Z$127&gt;4,X15=1),6)+IF(AND(Z$127&gt;4,X15=2),4)+IF(AND(Z$127&gt;4,X15=3),3)+IF(AND(Z$127&gt;4,X15=4),2)+IF(AND(Z$127&gt;4,X15=5),1)+IF(AND(Z$127&gt;4,X15&gt;5),1)+IF(AND(Z$127=4,X15=1),4)+IF(AND(Z$127=4,X15=2),3)+IF(AND(Z$127=4,X15=3),2)+IF(AND(Z$127=4,X15=4),1)+IF(AND(Z$127=3,X15=1),3)+IF(AND(Z$127=3,X15=2),2)+IF(AND(Z$127=3,X15=3),1)+IF(AND(Z$127=2,X15=1),2)+IF(AND(Z$127=2,X15=2),1)+IF(AND(Z$127=1,X15=1),1)</f>
        <v>0</v>
      </c>
      <c r="Z15" s="5">
        <v>3</v>
      </c>
      <c r="AA15" s="5"/>
      <c r="AB15" s="4">
        <f>IF(AND(Z$127&gt;4,Z15=1),12)+IF(AND(Z$127&gt;4,Z15=2),8)+IF(AND(Z$127&gt;4,Z15=3),6)+IF(AND(Z$127&gt;4,Z15=4),5)+IF(AND(Z$127&gt;4,Z15=5),4)+IF(AND(Z$127&gt;4,Z15=6),3)+IF(AND(Z$127&gt;4,Z15=7),2)+IF(AND(Z$127&gt;4,Z15&gt;7),1)+IF(AND(Z$127=4,Z15=1),8)+IF(AND(Z$127=4,Z15=2),6)+IF(AND(Z$127=4,Z15=3),4)+IF(AND(Z$127=4,Z15=4),2)+IF(AND(Z$127=3,Z15=1),6)+IF(AND(Z$127=3,Z15=2),4)+IF(AND(Z$127=3,Z15=3),2)+IF(AND(Z$127=2,Z15=1),4)+IF(AND(Z$127=2,Z15=2),2)+IF(AND(Z$127=1,Z15=1),2)</f>
        <v>4</v>
      </c>
      <c r="AC15" s="4">
        <f>IF(AND(Z$127&gt;4,AA15=1),12)+IF(AND(Z$127&gt;4,AA15=2),8)+IF(AND(Z$127&gt;4,AA15=3),6)+IF(AND(Z$127&gt;4,AA15=4),5)+IF(AND(Z$127&gt;4,AA15=5),4)+IF(AND(Z$127&gt;4,AA15=6),3)+IF(AND(Z$127&gt;4,AA15=7),2)+IF(AND(Z$127&gt;4,AA15&gt;7),1)+IF(AND(Z$127=4,AA15=1),8)+IF(AND(Z$127=4,AA15=2),6)+IF(AND(Z$127=4,AA15=3),4)+IF(AND(Z$127=4,AA15=4),2)+IF(AND(Z$127=3,AA15=1),6)+IF(AND(Z$127=3,AA15=2),4)+IF(AND(Z$127=3,AA15=3),2)+IF(AND(Z$127=2,AA15=1),4)+IF(AND(Z$127=2,AA15=2),2)+IF(AND(Z$127=1,AA15=1),2)</f>
        <v>0</v>
      </c>
      <c r="AD15" s="2" t="s">
        <v>20</v>
      </c>
      <c r="AE15" s="4">
        <f t="shared" si="3"/>
        <v>4</v>
      </c>
      <c r="AF15" s="11">
        <f t="shared" si="4"/>
        <v>15</v>
      </c>
      <c r="AG15" s="2">
        <v>25.416</v>
      </c>
      <c r="AH15" s="2"/>
      <c r="AI15" s="2" t="s">
        <v>20</v>
      </c>
      <c r="AJ15" s="6"/>
      <c r="AK15" s="6"/>
      <c r="AL15" s="19">
        <f t="shared" si="5"/>
        <v>23.863</v>
      </c>
    </row>
    <row r="16" spans="1:38">
      <c r="A16" s="13">
        <v>6</v>
      </c>
      <c r="B16" s="1" t="s">
        <v>138</v>
      </c>
      <c r="C16" s="2">
        <v>36647</v>
      </c>
      <c r="D16" s="1">
        <v>110</v>
      </c>
      <c r="E16" s="1" t="s">
        <v>41</v>
      </c>
      <c r="F16" s="57">
        <v>26.876000000000001</v>
      </c>
      <c r="G16" s="2">
        <v>28.224</v>
      </c>
      <c r="H16" s="3">
        <v>1</v>
      </c>
      <c r="I16" s="4">
        <f>IF(AND(J$128&gt;4,H16=1),6)+IF(AND(J$128&gt;4,H16=2),4)+IF(AND(J$128&gt;4,H16=3),3)+IF(AND(J$128&gt;4,H16=4),2)+IF(AND(J$128&gt;4,H16=5),1)+IF(AND(J$128&gt;4,H16&gt;5),1)+IF(AND(J$128=4,H16=1),4)+IF(AND(J$128=4,H16=2),3)+IF(AND(J$128=4,H16=3),2)+IF(AND(J$128=4,H16=4),1)+IF(AND(J$128=3,H16=1),3)+IF(AND(J$128=3,H16=2),2)+IF(AND(J$128=3,H16=3),1)+IF(AND(J$128=2,H16=1),2)+IF(AND(J$128=2,H16=2),1)+IF(AND(J$128=1,H16=1),1)</f>
        <v>2</v>
      </c>
      <c r="J16" s="5">
        <v>1</v>
      </c>
      <c r="K16" s="5">
        <v>1</v>
      </c>
      <c r="L16" s="4">
        <f>IF(AND(J$128&gt;4,J16=1),12)+IF(AND(J$128&gt;4,J16=2),8)+IF(AND(J$128&gt;4,J16=3),6)+IF(AND(J$128&gt;4,J16=4),5)+IF(AND(J$128&gt;4,J16=5),4)+IF(AND(J$128&gt;4,J16=6),3)+IF(AND(J$128&gt;4,J16=7),2)+IF(AND(J$128&gt;4,J16&gt;7),1)+IF(AND(J$128=4,J16=1),8)+IF(AND(J$128=4,J16=2),6)+IF(AND(J$128=4,J16=3),4)+IF(AND(J$128=4,J16=4),2)+IF(AND(J$128=3,J16=1),6)+IF(AND(J$128=3,J16=2),4)+IF(AND(J$128=3,J16=3),2)+IF(AND(J$128=2,J16=1),4)+IF(AND(J$128=2,J16=2),2)+IF(AND(J$128=1,J16=1),2)</f>
        <v>4</v>
      </c>
      <c r="M16" s="4">
        <f>IF(AND(J$128&gt;4,K16=1),12)+IF(AND(J$128&gt;4,K16=2),8)+IF(AND(J$128&gt;4,K16=3),6)+IF(AND(J$128&gt;4,K16=4),5)+IF(AND(J$128&gt;4,K16=5),4)+IF(AND(J$1928&gt;4,K16=6),3)+IF(AND(J$128&gt;4,K16=7),2)+IF(AND(J$128&gt;4,K16&gt;7),1)+IF(AND(J$128=4,K16=1),8)+IF(AND(J$128=4,K16=2),6)+IF(AND(J$128=4,K16=3),4)+IF(AND(J$128=4,K16=4),2)+IF(AND(J$128=3,K16=1),6)+IF(AND(J$128=3,K16=2),4)+IF(AND(J$128=3,K16=3),2)+IF(AND(J$128=2,K16=1),4)+IF(AND(J$128=2,K16=2),2)+IF(AND(J$128=1,K16=1),2)</f>
        <v>4</v>
      </c>
      <c r="N16" s="2" t="s">
        <v>21</v>
      </c>
      <c r="O16" s="4">
        <f t="shared" si="0"/>
        <v>10</v>
      </c>
      <c r="P16" s="11">
        <f t="shared" si="1"/>
        <v>10</v>
      </c>
      <c r="Q16" s="2">
        <v>27.736999999999998</v>
      </c>
      <c r="R16" s="2">
        <v>28.253</v>
      </c>
      <c r="S16" s="2" t="s">
        <v>21</v>
      </c>
      <c r="T16" s="2"/>
      <c r="U16" s="6"/>
      <c r="V16" s="19">
        <f t="shared" si="2"/>
        <v>26.876000000000001</v>
      </c>
      <c r="W16" s="2"/>
      <c r="X16" s="3"/>
      <c r="Y16" s="4">
        <f>IF(AND(Z$128&gt;4,X16=1),6)+IF(AND(Z$128&gt;4,X16=2),4)+IF(AND(Z$128&gt;4,X16=3),3)+IF(AND(Z$128&gt;4,X16=4),2)+IF(AND(Z$128&gt;4,X16=5),1)+IF(AND(Z$128&gt;4,X16&gt;5),1)+IF(AND(Z$128=4,X16=1),4)+IF(AND(Z$128=4,X16=2),3)+IF(AND(Z$128=4,X16=3),2)+IF(AND(Z$128=4,X16=4),1)+IF(AND(Z$128=3,X16=1),3)+IF(AND(Z$128=3,X16=2),2)+IF(AND(Z$128=3,X16=3),1)+IF(AND(Z$128=2,X16=1),2)+IF(AND(Z$128=2,X16=2),1)+IF(AND(Z$128=1,X16=1),1)</f>
        <v>0</v>
      </c>
      <c r="Z16" s="5">
        <v>1</v>
      </c>
      <c r="AA16" s="5"/>
      <c r="AB16" s="4">
        <f>IF(AND(Z$128&gt;4,Z16=1),12)+IF(AND(Z$128&gt;4,Z16=2),8)+IF(AND(Z$128&gt;4,Z16=3),6)+IF(AND(Z$128&gt;4,Z16=4),5)+IF(AND(Z$128&gt;4,Z16=5),4)+IF(AND(Z$128&gt;4,Z16=6),3)+IF(AND(Z$128&gt;4,Z16=7),2)+IF(AND(Z$128&gt;4,Z16&gt;7),1)+IF(AND(Z$128=4,Z16=1),8)+IF(AND(Z$128=4,Z16=2),6)+IF(AND(Z$128=4,Z16=3),4)+IF(AND(Z$128=4,Z16=4),2)+IF(AND(Z$128=3,Z16=1),6)+IF(AND(Z$128=3,Z16=2),4)+IF(AND(Z$128=3,Z16=3),2)+IF(AND(Z$128=2,Z16=1),4)+IF(AND(Z$128=2,Z16=2),2)+IF(AND(Z$128=1,Z16=1),2)</f>
        <v>2</v>
      </c>
      <c r="AC16" s="4">
        <f>IF(AND(Z$128&gt;4,AA16=1),12)+IF(AND(Z$128&gt;4,AA16=2),8)+IF(AND(Z$128&gt;4,AA16=3),6)+IF(AND(Z$128&gt;4,AA16=4),5)+IF(AND(Z$128&gt;4,AA16=5),4)+IF(AND(Z$1928&gt;4,AA16=6),3)+IF(AND(Z$128&gt;4,AA16=7),2)+IF(AND(Z$128&gt;4,AA16&gt;7),1)+IF(AND(Z$128=4,AA16=1),8)+IF(AND(Z$128=4,AA16=2),6)+IF(AND(Z$128=4,AA16=3),4)+IF(AND(Z$128=4,AA16=4),2)+IF(AND(Z$128=3,AA16=1),6)+IF(AND(Z$128=3,AA16=2),4)+IF(AND(Z$128=3,AA16=3),2)+IF(AND(Z$128=2,AA16=1),4)+IF(AND(Z$128=2,AA16=2),2)+IF(AND(Z$128=1,AA16=1),2)</f>
        <v>0</v>
      </c>
      <c r="AD16" s="2" t="s">
        <v>21</v>
      </c>
      <c r="AE16" s="4">
        <f t="shared" si="3"/>
        <v>2</v>
      </c>
      <c r="AF16" s="11">
        <f t="shared" si="4"/>
        <v>12</v>
      </c>
      <c r="AG16" s="2">
        <v>27.199000000000002</v>
      </c>
      <c r="AH16" s="2"/>
      <c r="AI16" s="2" t="s">
        <v>21</v>
      </c>
      <c r="AJ16" s="2"/>
      <c r="AK16" s="6"/>
      <c r="AL16" s="19">
        <f t="shared" si="5"/>
        <v>26.876000000000001</v>
      </c>
    </row>
    <row r="17" spans="1:38">
      <c r="A17" s="13">
        <v>7</v>
      </c>
      <c r="B17" s="1" t="s">
        <v>62</v>
      </c>
      <c r="C17" s="2">
        <v>6446</v>
      </c>
      <c r="D17" s="1">
        <v>64</v>
      </c>
      <c r="E17" s="1" t="s">
        <v>28</v>
      </c>
      <c r="F17" s="57">
        <v>22.097000000000001</v>
      </c>
      <c r="G17" s="10">
        <v>33.457000000000001</v>
      </c>
      <c r="H17" s="3">
        <v>3</v>
      </c>
      <c r="I17" s="4">
        <f>IF(AND(J$126&gt;4,H17=1),6)+IF(AND(J$126&gt;4,H17=2),4)+IF(AND(J$126&gt;4,H17=3),3)+IF(AND(J$126&gt;4,H17=4),2)+IF(AND(J$126&gt;4,H17=5),1)+IF(AND(J$126&gt;4,H17&gt;5),1)+IF(AND(J$126=4,H17=1),4)+IF(AND(J$126=4,H17=2),3)+IF(AND(J$126=4,H17=3),2)+IF(AND(J$126=4,H17=4),1)+IF(AND(J$126=3,H17=1),3)+IF(AND(J$126=3,H17=2),2)+IF(AND(J$126=3,H17=3),1)+IF(AND(J$126=2,H17=1),2)+IF(AND(J$126=2,H17=2),1)+IF(AND(J$126=1,H17=1),1)</f>
        <v>1</v>
      </c>
      <c r="J17" s="5">
        <v>3</v>
      </c>
      <c r="K17" s="5">
        <v>2</v>
      </c>
      <c r="L17" s="4">
        <f>IF(AND(J$126&gt;4,J17=1),12)+IF(AND(J$126&gt;4,J17=2),8)+IF(AND(J$126&gt;4,J17=3),6)+IF(AND(J$126&gt;4,J17=4),5)+IF(AND(J$126&gt;4,J17=5),4)+IF(AND(J$126&gt;4,J17=6),3)+IF(AND(J$126&gt;4,J17=7),2)+IF(AND(J$126&gt;4,J17&gt;7),1)+IF(AND(J$126=4,J17=1),8)+IF(AND(J$126=4,J17=2),6)+IF(AND(J$126=4,J17=3),4)+IF(AND(J$126=4,J17=4),2)+IF(AND(J$126=3,J17=1),6)+IF(AND(J$126=3,J17=2),4)+IF(AND(J$126=3,J17=3),2)+IF(AND(J$126=2,J17=1),4)+IF(AND(J$126=2,J17=2),2)+IF(AND(J$126=1,J17=1),2)</f>
        <v>2</v>
      </c>
      <c r="M17" s="4">
        <f>IF(AND(J$126&gt;4,K17=1),12)+IF(AND(J$126&gt;4,K17=2),8)+IF(AND(J$126&gt;4,K17=3),6)+IF(AND(J$126&gt;4,K17=4),5)+IF(AND(J$126&gt;4,K17=5),4)+IF(AND(J$126&gt;4,K17=6),3)+IF(AND(J$126&gt;4,K17=7),2)+IF(AND(J$126&gt;4,K17&gt;7),1)+IF(AND(J$126=4,K17=1),8)+IF(AND(J$126=4,K17=2),6)+IF(AND(J$126=4,K17=3),4)+IF(AND(J$126=4,K17=4),2)+IF(AND(J$126=3,K17=1),6)+IF(AND(J$126=3,K17=2),4)+IF(AND(J$126=3,K17=3),2)+IF(AND(J$126=2,K17=1),4)+IF(AND(J$126=2,K17=2),2)+IF(AND(J$126=1,K17=1),2)</f>
        <v>4</v>
      </c>
      <c r="N17" s="2" t="s">
        <v>19</v>
      </c>
      <c r="O17" s="4">
        <f t="shared" si="0"/>
        <v>7</v>
      </c>
      <c r="P17" s="11">
        <f t="shared" si="1"/>
        <v>7</v>
      </c>
      <c r="Q17" s="10">
        <v>22.792999999999999</v>
      </c>
      <c r="R17" s="10">
        <v>22.43</v>
      </c>
      <c r="S17" s="2" t="s">
        <v>19</v>
      </c>
      <c r="T17" s="2"/>
      <c r="U17" s="6"/>
      <c r="V17" s="19">
        <f t="shared" si="2"/>
        <v>22.097000000000001</v>
      </c>
      <c r="W17" s="10"/>
      <c r="X17" s="3"/>
      <c r="Y17" s="4">
        <f>IF(AND(Z$126&gt;4,X17=1),6)+IF(AND(Z$126&gt;4,X17=2),4)+IF(AND(Z$126&gt;4,X17=3),3)+IF(AND(Z$126&gt;4,X17=4),2)+IF(AND(Z$126&gt;4,X17=5),1)+IF(AND(Z$126&gt;4,X17&gt;5),1)+IF(AND(Z$126=4,X17=1),4)+IF(AND(Z$126=4,X17=2),3)+IF(AND(Z$126=4,X17=3),2)+IF(AND(Z$126=4,X17=4),1)+IF(AND(Z$126=3,X17=1),3)+IF(AND(Z$126=3,X17=2),2)+IF(AND(Z$126=3,X17=3),1)+IF(AND(Z$126=2,X17=1),2)+IF(AND(Z$126=2,X17=2),1)+IF(AND(Z$126=1,X17=1),1)</f>
        <v>0</v>
      </c>
      <c r="Z17" s="5">
        <v>3</v>
      </c>
      <c r="AA17" s="5"/>
      <c r="AB17" s="4">
        <f>IF(AND(Z$126&gt;4,Z17=1),12)+IF(AND(Z$126&gt;4,Z17=2),8)+IF(AND(Z$126&gt;4,Z17=3),6)+IF(AND(Z$126&gt;4,Z17=4),5)+IF(AND(Z$126&gt;4,Z17=5),4)+IF(AND(Z$126&gt;4,Z17=6),3)+IF(AND(Z$126&gt;4,Z17=7),2)+IF(AND(Z$126&gt;4,Z17&gt;7),1)+IF(AND(Z$126=4,Z17=1),8)+IF(AND(Z$126=4,Z17=2),6)+IF(AND(Z$126=4,Z17=3),4)+IF(AND(Z$126=4,Z17=4),2)+IF(AND(Z$126=3,Z17=1),6)+IF(AND(Z$126=3,Z17=2),4)+IF(AND(Z$126=3,Z17=3),2)+IF(AND(Z$126=2,Z17=1),4)+IF(AND(Z$126=2,Z17=2),2)+IF(AND(Z$126=1,Z17=1),2)</f>
        <v>4</v>
      </c>
      <c r="AC17" s="4">
        <f>IF(AND(Z$126&gt;4,AA17=1),12)+IF(AND(Z$126&gt;4,AA17=2),8)+IF(AND(Z$126&gt;4,AA17=3),6)+IF(AND(Z$126&gt;4,AA17=4),5)+IF(AND(Z$126&gt;4,AA17=5),4)+IF(AND(Z$126&gt;4,AA17=6),3)+IF(AND(Z$126&gt;4,AA17=7),2)+IF(AND(Z$126&gt;4,AA17&gt;7),1)+IF(AND(Z$126=4,AA17=1),8)+IF(AND(Z$126=4,AA17=2),6)+IF(AND(Z$126=4,AA17=3),4)+IF(AND(Z$126=4,AA17=4),2)+IF(AND(Z$126=3,AA17=1),6)+IF(AND(Z$126=3,AA17=2),4)+IF(AND(Z$126=3,AA17=3),2)+IF(AND(Z$126=2,AA17=1),4)+IF(AND(Z$126=2,AA17=2),2)+IF(AND(Z$126=1,AA17=1),2)</f>
        <v>0</v>
      </c>
      <c r="AD17" s="2" t="s">
        <v>19</v>
      </c>
      <c r="AE17" s="4">
        <f t="shared" si="3"/>
        <v>4</v>
      </c>
      <c r="AF17" s="11">
        <f t="shared" si="4"/>
        <v>11</v>
      </c>
      <c r="AG17" s="10">
        <v>22.617999999999999</v>
      </c>
      <c r="AH17" s="10"/>
      <c r="AI17" s="2" t="s">
        <v>19</v>
      </c>
      <c r="AJ17" s="2"/>
      <c r="AK17" s="6"/>
      <c r="AL17" s="19">
        <f t="shared" si="5"/>
        <v>22.097000000000001</v>
      </c>
    </row>
    <row r="18" spans="1:38">
      <c r="A18" s="13">
        <v>8</v>
      </c>
      <c r="B18" s="1" t="s">
        <v>33</v>
      </c>
      <c r="C18" s="9">
        <v>2569</v>
      </c>
      <c r="D18" s="1">
        <v>79</v>
      </c>
      <c r="E18" s="1" t="s">
        <v>34</v>
      </c>
      <c r="F18" s="57">
        <v>24.367999999999999</v>
      </c>
      <c r="G18" s="10">
        <v>28.873000000000001</v>
      </c>
      <c r="H18" s="3">
        <v>4</v>
      </c>
      <c r="I18" s="4">
        <f>IF(AND(J$127&gt;4,H18=1),6)+IF(AND(J$127&gt;4,H18=2),4)+IF(AND(J$127&gt;4,H18=3),3)+IF(AND(J$127&gt;4,H18=4),2)+IF(AND(J$127&gt;4,H18=5),1)+IF(AND(J$127&gt;4,H18&gt;5),1)+IF(AND(J$127=4,H18=1),4)+IF(AND(J$127=4,H18=2),3)+IF(AND(J$127=4,H18=3),2)+IF(AND(J$127=4,H18=4),1)+IF(AND(J$127=3,H18=1),3)+IF(AND(J$127=3,H18=2),2)+IF(AND(J$127=3,H18=3),1)+IF(AND(J$127=2,H18=1),2)+IF(AND(J$127=2,H18=2),1)+IF(AND(J$127=1,H18=1),1)</f>
        <v>1</v>
      </c>
      <c r="J18" s="5"/>
      <c r="K18" s="5">
        <v>4</v>
      </c>
      <c r="L18" s="4">
        <f>IF(AND(J$127&gt;4,J18=1),12)+IF(AND(J$127&gt;4,J18=2),8)+IF(AND(J$127&gt;4,J18=3),6)+IF(AND(J$127&gt;4,J18=4),5)+IF(AND(J$127&gt;4,J18=5),4)+IF(AND(J$127&gt;4,J18=6),3)+IF(AND(J$127&gt;4,J18=7),2)+IF(AND(J$127&gt;4,J18&gt;7),1)+IF(AND(J$127=4,J18=1),8)+IF(AND(J$127=4,J18=2),6)+IF(AND(J$127=4,J18=3),4)+IF(AND(J$127=4,J18=4),2)+IF(AND(J$127=3,J18=1),6)+IF(AND(J$127=3,J18=2),4)+IF(AND(J$127=3,J18=3),2)+IF(AND(J$127=2,J18=1),4)+IF(AND(J$127=2,J18=2),2)+IF(AND(J$127=1,J18=1),2)</f>
        <v>0</v>
      </c>
      <c r="M18" s="4">
        <f>IF(AND(J$127&gt;4,K18=1),12)+IF(AND(J$127&gt;4,K18=2),8)+IF(AND(J$127&gt;4,K18=3),6)+IF(AND(J$127&gt;4,K18=4),5)+IF(AND(J$127&gt;4,K18=5),4)+IF(AND(J$127&gt;4,K18=6),3)+IF(AND(J$127&gt;4,K18=7),2)+IF(AND(J$127&gt;4,K18&gt;7),1)+IF(AND(J$127=4,K18=1),8)+IF(AND(J$127=4,K18=2),6)+IF(AND(J$127=4,K18=3),4)+IF(AND(J$127=4,K18=4),2)+IF(AND(J$127=3,K18=1),6)+IF(AND(J$127=3,K18=2),4)+IF(AND(J$127=3,K18=3),2)+IF(AND(J$127=2,K18=1),4)+IF(AND(J$127=2,K18=2),2)+IF(AND(J$127=1,K18=1),2)</f>
        <v>2</v>
      </c>
      <c r="N18" s="2" t="s">
        <v>20</v>
      </c>
      <c r="O18" s="4">
        <f t="shared" si="0"/>
        <v>3</v>
      </c>
      <c r="P18" s="11">
        <f t="shared" si="1"/>
        <v>3</v>
      </c>
      <c r="Q18" s="10"/>
      <c r="R18" s="2">
        <v>26.576000000000001</v>
      </c>
      <c r="S18" s="2" t="s">
        <v>20</v>
      </c>
      <c r="T18" s="2"/>
      <c r="U18" s="6"/>
      <c r="V18" s="19">
        <f t="shared" si="2"/>
        <v>24.367999999999999</v>
      </c>
      <c r="W18" s="10"/>
      <c r="X18" s="3"/>
      <c r="Y18" s="4">
        <f>IF(AND(Z$127&gt;4,X18=1),6)+IF(AND(Z$127&gt;4,X18=2),4)+IF(AND(Z$127&gt;4,X18=3),3)+IF(AND(Z$127&gt;4,X18=4),2)+IF(AND(Z$127&gt;4,X18=5),1)+IF(AND(Z$127&gt;4,X18&gt;5),1)+IF(AND(Z$127=4,X18=1),4)+IF(AND(Z$127=4,X18=2),3)+IF(AND(Z$127=4,X18=3),2)+IF(AND(Z$127=4,X18=4),1)+IF(AND(Z$127=3,X18=1),3)+IF(AND(Z$127=3,X18=2),2)+IF(AND(Z$127=3,X18=3),1)+IF(AND(Z$127=2,X18=1),2)+IF(AND(Z$127=2,X18=2),1)+IF(AND(Z$127=1,X18=1),1)</f>
        <v>0</v>
      </c>
      <c r="Z18" s="5">
        <v>4</v>
      </c>
      <c r="AA18" s="5"/>
      <c r="AB18" s="4">
        <f>IF(AND(Z$127&gt;4,Z18=1),12)+IF(AND(Z$127&gt;4,Z18=2),8)+IF(AND(Z$127&gt;4,Z18=3),6)+IF(AND(Z$127&gt;4,Z18=4),5)+IF(AND(Z$127&gt;4,Z18=5),4)+IF(AND(Z$127&gt;4,Z18=6),3)+IF(AND(Z$127&gt;4,Z18=7),2)+IF(AND(Z$127&gt;4,Z18&gt;7),1)+IF(AND(Z$127=4,Z18=1),8)+IF(AND(Z$127=4,Z18=2),6)+IF(AND(Z$127=4,Z18=3),4)+IF(AND(Z$127=4,Z18=4),2)+IF(AND(Z$127=3,Z18=1),6)+IF(AND(Z$127=3,Z18=2),4)+IF(AND(Z$127=3,Z18=3),2)+IF(AND(Z$127=2,Z18=1),4)+IF(AND(Z$127=2,Z18=2),2)+IF(AND(Z$127=1,Z18=1),2)</f>
        <v>2</v>
      </c>
      <c r="AC18" s="4">
        <f>IF(AND(Z$127&gt;4,AA18=1),12)+IF(AND(Z$127&gt;4,AA18=2),8)+IF(AND(Z$127&gt;4,AA18=3),6)+IF(AND(Z$127&gt;4,AA18=4),5)+IF(AND(Z$127&gt;4,AA18=5),4)+IF(AND(Z$127&gt;4,AA18=6),3)+IF(AND(Z$127&gt;4,AA18=7),2)+IF(AND(Z$127&gt;4,AA18&gt;7),1)+IF(AND(Z$127=4,AA18=1),8)+IF(AND(Z$127=4,AA18=2),6)+IF(AND(Z$127=4,AA18=3),4)+IF(AND(Z$127=4,AA18=4),2)+IF(AND(Z$127=3,AA18=1),6)+IF(AND(Z$127=3,AA18=2),4)+IF(AND(Z$127=3,AA18=3),2)+IF(AND(Z$127=2,AA18=1),4)+IF(AND(Z$127=2,AA18=2),2)+IF(AND(Z$127=1,AA18=1),2)</f>
        <v>0</v>
      </c>
      <c r="AD18" s="2" t="s">
        <v>20</v>
      </c>
      <c r="AE18" s="4">
        <f t="shared" si="3"/>
        <v>2</v>
      </c>
      <c r="AF18" s="11">
        <f t="shared" si="4"/>
        <v>5</v>
      </c>
      <c r="AG18" s="10">
        <v>25.779</v>
      </c>
      <c r="AH18" s="2"/>
      <c r="AI18" s="2" t="s">
        <v>20</v>
      </c>
      <c r="AJ18" s="2"/>
      <c r="AK18" s="6"/>
      <c r="AL18" s="19">
        <f t="shared" si="5"/>
        <v>24.367999999999999</v>
      </c>
    </row>
    <row r="19" spans="1:38">
      <c r="A19" s="13">
        <v>9</v>
      </c>
      <c r="B19" s="1" t="s">
        <v>126</v>
      </c>
      <c r="C19" s="2">
        <v>35716</v>
      </c>
      <c r="D19" s="1">
        <v>144</v>
      </c>
      <c r="E19" s="1" t="s">
        <v>125</v>
      </c>
      <c r="F19" s="57">
        <v>25.672000000000001</v>
      </c>
      <c r="G19" s="2"/>
      <c r="H19" s="3"/>
      <c r="I19" s="4">
        <f>IF(AND(J$128&gt;4,H19=1),6)+IF(AND(J$128&gt;4,H19=2),4)+IF(AND(J$128&gt;4,H19=3),3)+IF(AND(J$128&gt;4,H19=4),2)+IF(AND(J$128&gt;4,H19=5),1)+IF(AND(J$128&gt;4,H19&gt;5),1)+IF(AND(J$128=4,H19=1),4)+IF(AND(J$128=4,H19=2),3)+IF(AND(J$128=4,H19=3),2)+IF(AND(J$128=4,H19=4),1)+IF(AND(J$128=3,H19=1),3)+IF(AND(J$128=3,H19=2),2)+IF(AND(J$128=3,H19=3),1)+IF(AND(J$128=2,H19=1),2)+IF(AND(J$128=2,H19=2),1)+IF(AND(J$128=1,H19=1),1)</f>
        <v>0</v>
      </c>
      <c r="J19" s="5">
        <v>2</v>
      </c>
      <c r="K19" s="5">
        <v>2</v>
      </c>
      <c r="L19" s="4">
        <f>IF(AND(J$128&gt;4,J19=1),12)+IF(AND(J$128&gt;4,J19=2),8)+IF(AND(J$128&gt;4,J19=3),6)+IF(AND(J$128&gt;4,J19=4),5)+IF(AND(J$128&gt;4,J19=5),4)+IF(AND(J$128&gt;4,J19=6),3)+IF(AND(J$128&gt;4,J19=7),2)+IF(AND(J$128&gt;4,J19&gt;7),1)+IF(AND(J$128=4,J19=1),8)+IF(AND(J$128=4,J19=2),6)+IF(AND(J$128=4,J19=3),4)+IF(AND(J$128=4,J19=4),2)+IF(AND(J$128=3,J19=1),6)+IF(AND(J$128=3,J19=2),4)+IF(AND(J$128=3,J19=3),2)+IF(AND(J$128=2,J19=1),4)+IF(AND(J$128=2,J19=2),2)+IF(AND(J$128=1,J19=1),2)</f>
        <v>2</v>
      </c>
      <c r="M19" s="4">
        <f>IF(AND(J$128&gt;4,K19=1),12)+IF(AND(J$128&gt;4,K19=2),8)+IF(AND(J$128&gt;4,K19=3),6)+IF(AND(J$128&gt;4,K19=4),5)+IF(AND(J$128&gt;4,K19=5),4)+IF(AND(J$1928&gt;4,K19=6),3)+IF(AND(J$128&gt;4,K19=7),2)+IF(AND(J$128&gt;4,K19&gt;7),1)+IF(AND(J$128=4,K19=1),8)+IF(AND(J$128=4,K19=2),6)+IF(AND(J$128=4,K19=3),4)+IF(AND(J$128=4,K19=4),2)+IF(AND(J$128=3,K19=1),6)+IF(AND(J$128=3,K19=2),4)+IF(AND(J$128=3,K19=3),2)+IF(AND(J$128=2,K19=1),4)+IF(AND(J$128=2,K19=2),2)+IF(AND(J$128=1,K19=1),2)</f>
        <v>2</v>
      </c>
      <c r="N19" s="2" t="s">
        <v>21</v>
      </c>
      <c r="O19" s="4">
        <f t="shared" si="0"/>
        <v>4</v>
      </c>
      <c r="P19" s="11">
        <f t="shared" si="1"/>
        <v>4</v>
      </c>
      <c r="Q19" s="2">
        <v>28.181999999999999</v>
      </c>
      <c r="R19" s="2">
        <v>28.344000000000001</v>
      </c>
      <c r="S19" s="2" t="s">
        <v>21</v>
      </c>
      <c r="T19" s="6"/>
      <c r="U19" s="6"/>
      <c r="V19" s="19">
        <f t="shared" si="2"/>
        <v>25.672000000000001</v>
      </c>
      <c r="W19" s="2"/>
      <c r="X19" s="3"/>
      <c r="Y19" s="4">
        <f>IF(AND(Z$128&gt;4,X19=1),6)+IF(AND(Z$128&gt;4,X19=2),4)+IF(AND(Z$128&gt;4,X19=3),3)+IF(AND(Z$128&gt;4,X19=4),2)+IF(AND(Z$128&gt;4,X19=5),1)+IF(AND(Z$128&gt;4,X19&gt;5),1)+IF(AND(Z$128=4,X19=1),4)+IF(AND(Z$128=4,X19=2),3)+IF(AND(Z$128=4,X19=3),2)+IF(AND(Z$128=4,X19=4),1)+IF(AND(Z$128=3,X19=1),3)+IF(AND(Z$128=3,X19=2),2)+IF(AND(Z$128=3,X19=3),1)+IF(AND(Z$128=2,X19=1),2)+IF(AND(Z$128=2,X19=2),1)+IF(AND(Z$128=1,X19=1),1)</f>
        <v>0</v>
      </c>
      <c r="Z19" s="5"/>
      <c r="AA19" s="5"/>
      <c r="AB19" s="4">
        <f>IF(AND(Z$128&gt;4,Z19=1),12)+IF(AND(Z$128&gt;4,Z19=2),8)+IF(AND(Z$128&gt;4,Z19=3),6)+IF(AND(Z$128&gt;4,Z19=4),5)+IF(AND(Z$128&gt;4,Z19=5),4)+IF(AND(Z$128&gt;4,Z19=6),3)+IF(AND(Z$128&gt;4,Z19=7),2)+IF(AND(Z$128&gt;4,Z19&gt;7),1)+IF(AND(Z$128=4,Z19=1),8)+IF(AND(Z$128=4,Z19=2),6)+IF(AND(Z$128=4,Z19=3),4)+IF(AND(Z$128=4,Z19=4),2)+IF(AND(Z$128=3,Z19=1),6)+IF(AND(Z$128=3,Z19=2),4)+IF(AND(Z$128=3,Z19=3),2)+IF(AND(Z$128=2,Z19=1),4)+IF(AND(Z$128=2,Z19=2),2)+IF(AND(Z$128=1,Z19=1),2)</f>
        <v>0</v>
      </c>
      <c r="AC19" s="4">
        <f>IF(AND(Z$128&gt;4,AA19=1),12)+IF(AND(Z$128&gt;4,AA19=2),8)+IF(AND(Z$128&gt;4,AA19=3),6)+IF(AND(Z$128&gt;4,AA19=4),5)+IF(AND(Z$128&gt;4,AA19=5),4)+IF(AND(Z$1928&gt;4,AA19=6),3)+IF(AND(Z$128&gt;4,AA19=7),2)+IF(AND(Z$128&gt;4,AA19&gt;7),1)+IF(AND(Z$128=4,AA19=1),8)+IF(AND(Z$128=4,AA19=2),6)+IF(AND(Z$128=4,AA19=3),4)+IF(AND(Z$128=4,AA19=4),2)+IF(AND(Z$128=3,AA19=1),6)+IF(AND(Z$128=3,AA19=2),4)+IF(AND(Z$128=3,AA19=3),2)+IF(AND(Z$128=2,AA19=1),4)+IF(AND(Z$128=2,AA19=2),2)+IF(AND(Z$128=1,AA19=1),2)</f>
        <v>0</v>
      </c>
      <c r="AD19" s="2" t="s">
        <v>21</v>
      </c>
      <c r="AE19" s="4">
        <f t="shared" si="3"/>
        <v>0</v>
      </c>
      <c r="AF19" s="11">
        <f t="shared" si="4"/>
        <v>4</v>
      </c>
      <c r="AG19" s="2"/>
      <c r="AH19" s="2"/>
      <c r="AI19" s="2" t="s">
        <v>21</v>
      </c>
      <c r="AJ19" s="6"/>
      <c r="AK19" s="6"/>
      <c r="AL19" s="19">
        <f t="shared" si="5"/>
        <v>25.672000000000001</v>
      </c>
    </row>
    <row r="20" spans="1:38">
      <c r="A20" s="13">
        <v>10</v>
      </c>
      <c r="B20" s="1" t="s">
        <v>59</v>
      </c>
      <c r="C20" s="2">
        <v>3572</v>
      </c>
      <c r="D20" s="1">
        <v>10</v>
      </c>
      <c r="E20" s="1" t="s">
        <v>64</v>
      </c>
      <c r="F20" s="57">
        <v>21.189</v>
      </c>
      <c r="G20" s="2"/>
      <c r="H20" s="3"/>
      <c r="I20" s="4">
        <f>IF(AND(J$126&gt;4,H20=1),6)+IF(AND(J$126&gt;4,H20=2),4)+IF(AND(J$126&gt;4,H20=3),3)+IF(AND(J$126&gt;4,H20=4),2)+IF(AND(J$126&gt;4,H20=5),1)+IF(AND(J$126&gt;4,H20&gt;5),1)+IF(AND(J$126=4,H20=1),4)+IF(AND(J$126=4,H20=2),3)+IF(AND(J$126=4,H20=3),2)+IF(AND(J$126=4,H20=4),1)+IF(AND(J$126=3,H20=1),3)+IF(AND(J$126=3,H20=2),2)+IF(AND(J$126=3,H20=3),1)+IF(AND(J$126=2,H20=1),2)+IF(AND(J$126=2,H20=2),1)+IF(AND(J$126=1,H20=1),1)</f>
        <v>0</v>
      </c>
      <c r="J20" s="5"/>
      <c r="K20" s="5"/>
      <c r="L20" s="4">
        <f>IF(AND(J$126&gt;4,J20=1),12)+IF(AND(J$126&gt;4,J20=2),8)+IF(AND(J$126&gt;4,J20=3),6)+IF(AND(J$126&gt;4,J20=4),5)+IF(AND(J$126&gt;4,J20=5),4)+IF(AND(J$126&gt;4,J20=6),3)+IF(AND(J$126&gt;4,J20=7),2)+IF(AND(J$126&gt;4,J20&gt;7),1)+IF(AND(J$126=4,J20=1),8)+IF(AND(J$126=4,J20=2),6)+IF(AND(J$126=4,J20=3),4)+IF(AND(J$126=4,J20=4),2)+IF(AND(J$126=3,J20=1),6)+IF(AND(J$126=3,J20=2),4)+IF(AND(J$126=3,J20=3),2)+IF(AND(J$126=2,J20=1),4)+IF(AND(J$126=2,J20=2),2)+IF(AND(J$126=1,J20=1),2)</f>
        <v>0</v>
      </c>
      <c r="M20" s="4">
        <f>IF(AND(J$126&gt;4,K20=1),12)+IF(AND(J$126&gt;4,K20=2),8)+IF(AND(J$126&gt;4,K20=3),6)+IF(AND(J$126&gt;4,K20=4),5)+IF(AND(J$126&gt;4,K20=5),4)+IF(AND(J$126&gt;4,K20=6),3)+IF(AND(J$126&gt;4,K20=7),2)+IF(AND(J$126&gt;4,K20&gt;7),1)+IF(AND(J$126=4,K20=1),8)+IF(AND(J$126=4,K20=2),6)+IF(AND(J$126=4,K20=3),4)+IF(AND(J$126=4,K20=4),2)+IF(AND(J$126=3,K20=1),6)+IF(AND(J$126=3,K20=2),4)+IF(AND(J$126=3,K20=3),2)+IF(AND(J$126=2,K20=1),4)+IF(AND(J$126=2,K20=2),2)+IF(AND(J$126=1,K20=1),2)</f>
        <v>0</v>
      </c>
      <c r="N20" s="2" t="s">
        <v>19</v>
      </c>
      <c r="O20" s="4">
        <f t="shared" si="0"/>
        <v>0</v>
      </c>
      <c r="P20" s="11">
        <f t="shared" si="1"/>
        <v>0</v>
      </c>
      <c r="Q20" s="2">
        <v>21.189</v>
      </c>
      <c r="R20" s="2">
        <v>21917</v>
      </c>
      <c r="S20" s="2" t="s">
        <v>19</v>
      </c>
      <c r="T20" s="2" t="s">
        <v>96</v>
      </c>
      <c r="U20" s="6"/>
      <c r="V20" s="19">
        <f t="shared" si="2"/>
        <v>21.189</v>
      </c>
      <c r="W20" s="2"/>
      <c r="X20" s="3"/>
      <c r="Y20" s="4">
        <f>IF(AND(Z$126&gt;4,X20=1),6)+IF(AND(Z$126&gt;4,X20=2),4)+IF(AND(Z$126&gt;4,X20=3),3)+IF(AND(Z$126&gt;4,X20=4),2)+IF(AND(Z$126&gt;4,X20=5),1)+IF(AND(Z$126&gt;4,X20&gt;5),1)+IF(AND(Z$126=4,X20=1),4)+IF(AND(Z$126=4,X20=2),3)+IF(AND(Z$126=4,X20=3),2)+IF(AND(Z$126=4,X20=4),1)+IF(AND(Z$126=3,X20=1),3)+IF(AND(Z$126=3,X20=2),2)+IF(AND(Z$126=3,X20=3),1)+IF(AND(Z$126=2,X20=1),2)+IF(AND(Z$126=2,X20=2),1)+IF(AND(Z$126=1,X20=1),1)</f>
        <v>0</v>
      </c>
      <c r="Z20" s="5"/>
      <c r="AA20" s="5"/>
      <c r="AB20" s="4">
        <f>IF(AND(Z$126&gt;4,Z20=1),12)+IF(AND(Z$126&gt;4,Z20=2),8)+IF(AND(Z$126&gt;4,Z20=3),6)+IF(AND(Z$126&gt;4,Z20=4),5)+IF(AND(Z$126&gt;4,Z20=5),4)+IF(AND(Z$126&gt;4,Z20=6),3)+IF(AND(Z$126&gt;4,Z20=7),2)+IF(AND(Z$126&gt;4,Z20&gt;7),1)+IF(AND(Z$126=4,Z20=1),8)+IF(AND(Z$126=4,Z20=2),6)+IF(AND(Z$126=4,Z20=3),4)+IF(AND(Z$126=4,Z20=4),2)+IF(AND(Z$126=3,Z20=1),6)+IF(AND(Z$126=3,Z20=2),4)+IF(AND(Z$126=3,Z20=3),2)+IF(AND(Z$126=2,Z20=1),4)+IF(AND(Z$126=2,Z20=2),2)+IF(AND(Z$126=1,Z20=1),2)</f>
        <v>0</v>
      </c>
      <c r="AC20" s="4">
        <f>IF(AND(Z$126&gt;4,AA20=1),12)+IF(AND(Z$126&gt;4,AA20=2),8)+IF(AND(Z$126&gt;4,AA20=3),6)+IF(AND(Z$126&gt;4,AA20=4),5)+IF(AND(Z$126&gt;4,AA20=5),4)+IF(AND(Z$126&gt;4,AA20=6),3)+IF(AND(Z$126&gt;4,AA20=7),2)+IF(AND(Z$126&gt;4,AA20&gt;7),1)+IF(AND(Z$126=4,AA20=1),8)+IF(AND(Z$126=4,AA20=2),6)+IF(AND(Z$126=4,AA20=3),4)+IF(AND(Z$126=4,AA20=4),2)+IF(AND(Z$126=3,AA20=1),6)+IF(AND(Z$126=3,AA20=2),4)+IF(AND(Z$126=3,AA20=3),2)+IF(AND(Z$126=2,AA20=1),4)+IF(AND(Z$126=2,AA20=2),2)+IF(AND(Z$126=1,AA20=1),2)</f>
        <v>0</v>
      </c>
      <c r="AD20" s="2" t="s">
        <v>19</v>
      </c>
      <c r="AE20" s="4">
        <f t="shared" si="3"/>
        <v>0</v>
      </c>
      <c r="AF20" s="11">
        <f>AE20</f>
        <v>0</v>
      </c>
      <c r="AG20" s="2"/>
      <c r="AH20" s="2"/>
      <c r="AI20" s="2" t="s">
        <v>19</v>
      </c>
      <c r="AJ20" s="2" t="s">
        <v>96</v>
      </c>
      <c r="AK20" s="6"/>
      <c r="AL20" s="19">
        <f t="shared" si="5"/>
        <v>21.189</v>
      </c>
    </row>
    <row r="21" spans="1:38">
      <c r="A21" s="13">
        <v>11</v>
      </c>
      <c r="B21" s="1" t="s">
        <v>82</v>
      </c>
      <c r="C21" s="2">
        <v>34573</v>
      </c>
      <c r="D21" s="1">
        <v>143</v>
      </c>
      <c r="E21" s="1" t="s">
        <v>105</v>
      </c>
      <c r="F21" s="57">
        <v>99.998999999999995</v>
      </c>
      <c r="G21" s="2">
        <v>23.038</v>
      </c>
      <c r="H21" s="3"/>
      <c r="I21" s="2"/>
      <c r="J21" s="5"/>
      <c r="K21" s="5"/>
      <c r="L21" s="2"/>
      <c r="M21" s="2"/>
      <c r="N21" s="2" t="s">
        <v>40</v>
      </c>
      <c r="O21" s="4"/>
      <c r="P21" s="11"/>
      <c r="Q21" s="2">
        <v>22.664999999999999</v>
      </c>
      <c r="R21" s="2">
        <v>23.140999999999998</v>
      </c>
      <c r="S21" s="2" t="s">
        <v>19</v>
      </c>
      <c r="T21" s="8" t="s">
        <v>61</v>
      </c>
      <c r="U21" s="6"/>
      <c r="V21" s="19">
        <f t="shared" si="2"/>
        <v>22.664999999999999</v>
      </c>
      <c r="W21" s="2"/>
      <c r="X21" s="3"/>
      <c r="Y21" s="4">
        <f>IF(AND(Z$126&gt;4,X21=1),6)+IF(AND(Z$126&gt;4,X21=2),4)+IF(AND(Z$126&gt;4,X21=3),3)+IF(AND(Z$126&gt;4,X21=4),2)+IF(AND(Z$126&gt;4,X21=5),1)+IF(AND(Z$126&gt;4,X21&gt;5),1)+IF(AND(Z$126=4,X21=1),4)+IF(AND(Z$126=4,X21=2),3)+IF(AND(Z$126=4,X21=3),2)+IF(AND(Z$126=4,X21=4),1)+IF(AND(Z$126=3,X21=1),3)+IF(AND(Z$126=3,X21=2),2)+IF(AND(Z$126=3,X21=3),1)+IF(AND(Z$126=2,X21=1),2)+IF(AND(Z$126=2,X21=2),1)+IF(AND(Z$126=1,X21=1),1)</f>
        <v>0</v>
      </c>
      <c r="Z21" s="5"/>
      <c r="AA21" s="5"/>
      <c r="AB21" s="4">
        <f>IF(AND(Z$126&gt;4,Z21=1),12)+IF(AND(Z$126&gt;4,Z21=2),8)+IF(AND(Z$126&gt;4,Z21=3),6)+IF(AND(Z$126&gt;4,Z21=4),5)+IF(AND(Z$126&gt;4,Z21=5),4)+IF(AND(Z$126&gt;4,Z21=6),3)+IF(AND(Z$126&gt;4,Z21=7),2)+IF(AND(Z$126&gt;4,Z21&gt;7),1)+IF(AND(Z$126=4,Z21=1),8)+IF(AND(Z$126=4,Z21=2),6)+IF(AND(Z$126=4,Z21=3),4)+IF(AND(Z$126=4,Z21=4),2)+IF(AND(Z$126=3,Z21=1),6)+IF(AND(Z$126=3,Z21=2),4)+IF(AND(Z$126=3,Z21=3),2)+IF(AND(Z$126=2,Z21=1),4)+IF(AND(Z$126=2,Z21=2),2)+IF(AND(Z$126=1,Z21=1),2)</f>
        <v>0</v>
      </c>
      <c r="AC21" s="4">
        <f>IF(AND(Z$126&gt;4,AA21=1),12)+IF(AND(Z$126&gt;4,AA21=2),8)+IF(AND(Z$126&gt;4,AA21=3),6)+IF(AND(Z$126&gt;4,AA21=4),5)+IF(AND(Z$126&gt;4,AA21=5),4)+IF(AND(Z$126&gt;4,AA21=6),3)+IF(AND(Z$126&gt;4,AA21=7),2)+IF(AND(Z$126&gt;4,AA21&gt;7),1)+IF(AND(Z$126=4,AA21=1),8)+IF(AND(Z$126=4,AA21=2),6)+IF(AND(Z$126=4,AA21=3),4)+IF(AND(Z$126=4,AA21=4),2)+IF(AND(Z$126=3,AA21=1),6)+IF(AND(Z$126=3,AA21=2),4)+IF(AND(Z$126=3,AA21=3),2)+IF(AND(Z$126=2,AA21=1),4)+IF(AND(Z$126=2,AA21=2),2)+IF(AND(Z$126=1,AA21=1),2)</f>
        <v>0</v>
      </c>
      <c r="AD21" s="2" t="s">
        <v>19</v>
      </c>
      <c r="AE21" s="4">
        <f t="shared" si="3"/>
        <v>0</v>
      </c>
      <c r="AF21" s="11">
        <f>AE21+P21</f>
        <v>0</v>
      </c>
      <c r="AG21" s="2"/>
      <c r="AH21" s="2"/>
      <c r="AI21" s="2" t="s">
        <v>19</v>
      </c>
      <c r="AJ21" s="6"/>
      <c r="AK21" s="6"/>
      <c r="AL21" s="19">
        <f t="shared" si="5"/>
        <v>22.664999999999999</v>
      </c>
    </row>
    <row r="22" spans="1:38">
      <c r="B22" s="22">
        <v>11</v>
      </c>
    </row>
    <row r="23" spans="1:38">
      <c r="D23" s="37"/>
    </row>
    <row r="24" spans="1:38">
      <c r="D24" s="37"/>
    </row>
    <row r="25" spans="1:38">
      <c r="D25" s="37"/>
    </row>
    <row r="26" spans="1:38">
      <c r="D26" s="37"/>
    </row>
    <row r="33" spans="2:5">
      <c r="B33" s="38"/>
      <c r="C33" s="38"/>
    </row>
    <row r="34" spans="2:5">
      <c r="E34" s="38"/>
    </row>
    <row r="38" spans="2:5">
      <c r="D38" s="37"/>
    </row>
    <row r="39" spans="2:5">
      <c r="D39" s="37"/>
    </row>
    <row r="43" spans="2:5">
      <c r="D43" s="37"/>
    </row>
    <row r="46" spans="2:5">
      <c r="D46" s="37"/>
    </row>
    <row r="47" spans="2:5">
      <c r="D47" s="37"/>
    </row>
    <row r="48" spans="2:5">
      <c r="D48" s="37"/>
      <c r="E48" s="39"/>
    </row>
    <row r="51" spans="2:5">
      <c r="D51" s="37"/>
    </row>
    <row r="53" spans="2:5">
      <c r="D53" s="37"/>
      <c r="E53" s="39"/>
    </row>
    <row r="55" spans="2:5">
      <c r="D55" s="37"/>
    </row>
    <row r="56" spans="2:5">
      <c r="D56" s="37"/>
    </row>
    <row r="58" spans="2:5">
      <c r="B58" s="40"/>
      <c r="C58" s="40"/>
    </row>
    <row r="61" spans="2:5">
      <c r="D61" s="37"/>
    </row>
    <row r="63" spans="2:5">
      <c r="D63" s="37"/>
    </row>
    <row r="67" spans="2:5">
      <c r="B67" s="40"/>
      <c r="C67" s="40"/>
    </row>
    <row r="69" spans="2:5">
      <c r="D69" s="37"/>
      <c r="E69" s="39"/>
    </row>
    <row r="74" spans="2:5">
      <c r="B74" s="40"/>
      <c r="C74" s="40"/>
    </row>
    <row r="76" spans="2:5">
      <c r="D76" s="37"/>
    </row>
    <row r="79" spans="2:5">
      <c r="D79" s="37"/>
    </row>
    <row r="83" spans="4:5">
      <c r="D83" s="37"/>
    </row>
    <row r="88" spans="4:5">
      <c r="D88" s="37"/>
    </row>
    <row r="90" spans="4:5">
      <c r="D90" s="37"/>
    </row>
    <row r="91" spans="4:5">
      <c r="D91" s="37"/>
    </row>
    <row r="94" spans="4:5">
      <c r="D94" s="37"/>
      <c r="E94" s="39"/>
    </row>
    <row r="95" spans="4:5">
      <c r="D95" s="37"/>
      <c r="E95" s="39"/>
    </row>
    <row r="96" spans="4:5">
      <c r="D96" s="37"/>
    </row>
    <row r="99" spans="4:4">
      <c r="D99" s="37"/>
    </row>
    <row r="102" spans="4:4">
      <c r="D102" s="37"/>
    </row>
    <row r="124" spans="7:27">
      <c r="G124" s="42"/>
      <c r="H124" s="43"/>
      <c r="I124" s="42"/>
      <c r="J124" s="42"/>
      <c r="K124" s="42"/>
      <c r="W124" s="42"/>
      <c r="X124" s="43"/>
      <c r="Y124" s="42"/>
      <c r="Z124" s="42"/>
      <c r="AA124" s="42"/>
    </row>
    <row r="125" spans="7:27">
      <c r="G125" s="42"/>
      <c r="H125" s="43"/>
      <c r="I125" s="41" t="s">
        <v>36</v>
      </c>
      <c r="J125" s="41" t="s">
        <v>37</v>
      </c>
      <c r="K125" s="42"/>
      <c r="W125" s="42"/>
      <c r="X125" s="43"/>
      <c r="Y125" s="41" t="s">
        <v>36</v>
      </c>
      <c r="Z125" s="41" t="s">
        <v>37</v>
      </c>
      <c r="AA125" s="42"/>
    </row>
    <row r="126" spans="7:27">
      <c r="G126" s="42"/>
      <c r="H126" s="43" t="s">
        <v>19</v>
      </c>
      <c r="I126" s="42">
        <v>3</v>
      </c>
      <c r="J126" s="42">
        <v>3</v>
      </c>
      <c r="K126" s="42"/>
      <c r="W126" s="42"/>
      <c r="X126" s="43" t="s">
        <v>19</v>
      </c>
      <c r="Y126" s="42">
        <v>4</v>
      </c>
      <c r="Z126" s="42">
        <v>4</v>
      </c>
      <c r="AA126" s="42"/>
    </row>
    <row r="127" spans="7:27">
      <c r="G127" s="42"/>
      <c r="H127" s="43" t="s">
        <v>20</v>
      </c>
      <c r="I127" s="42">
        <v>4</v>
      </c>
      <c r="J127" s="42">
        <v>4</v>
      </c>
      <c r="K127" s="42"/>
      <c r="W127" s="42"/>
      <c r="X127" s="43" t="s">
        <v>20</v>
      </c>
      <c r="Y127" s="42">
        <v>4</v>
      </c>
      <c r="Z127" s="42">
        <v>4</v>
      </c>
      <c r="AA127" s="42"/>
    </row>
    <row r="128" spans="7:27">
      <c r="G128" s="42"/>
      <c r="H128" s="43" t="s">
        <v>21</v>
      </c>
      <c r="I128" s="42">
        <v>2</v>
      </c>
      <c r="J128" s="42">
        <v>2</v>
      </c>
      <c r="K128" s="42"/>
      <c r="W128" s="42"/>
      <c r="X128" s="43" t="s">
        <v>21</v>
      </c>
      <c r="Y128" s="42">
        <v>1</v>
      </c>
      <c r="Z128" s="42">
        <v>1</v>
      </c>
      <c r="AA128" s="42"/>
    </row>
    <row r="129" spans="7:27">
      <c r="G129" s="44"/>
      <c r="H129" s="43" t="s">
        <v>26</v>
      </c>
      <c r="I129" s="42">
        <v>3</v>
      </c>
      <c r="J129" s="42">
        <v>3</v>
      </c>
      <c r="K129" s="42"/>
      <c r="W129" s="44"/>
      <c r="X129" s="43" t="s">
        <v>26</v>
      </c>
      <c r="Y129" s="42">
        <v>4</v>
      </c>
      <c r="Z129" s="42">
        <v>4</v>
      </c>
      <c r="AA129" s="42"/>
    </row>
    <row r="130" spans="7:27">
      <c r="G130" s="44"/>
      <c r="H130" s="43" t="s">
        <v>31</v>
      </c>
      <c r="I130" s="42">
        <v>3</v>
      </c>
      <c r="J130" s="42">
        <v>3</v>
      </c>
      <c r="K130" s="42"/>
      <c r="W130" s="44"/>
      <c r="X130" s="43" t="s">
        <v>31</v>
      </c>
      <c r="Y130" s="42">
        <v>3</v>
      </c>
      <c r="Z130" s="42">
        <v>3</v>
      </c>
      <c r="AA130" s="42"/>
    </row>
    <row r="131" spans="7:27">
      <c r="G131" s="42"/>
      <c r="H131" s="43" t="s">
        <v>29</v>
      </c>
      <c r="I131" s="42">
        <v>4</v>
      </c>
      <c r="J131" s="42">
        <v>4</v>
      </c>
      <c r="K131" s="42"/>
      <c r="W131" s="42"/>
      <c r="X131" s="43" t="s">
        <v>29</v>
      </c>
      <c r="Y131" s="42">
        <v>1</v>
      </c>
      <c r="Z131" s="42">
        <v>1</v>
      </c>
      <c r="AA131" s="42"/>
    </row>
    <row r="132" spans="7:27">
      <c r="G132" s="42"/>
      <c r="H132" s="43" t="s">
        <v>40</v>
      </c>
      <c r="I132" s="42">
        <v>2</v>
      </c>
      <c r="J132" s="42">
        <v>2</v>
      </c>
      <c r="K132" s="42"/>
      <c r="W132" s="42"/>
      <c r="X132" s="43" t="s">
        <v>40</v>
      </c>
      <c r="Y132" s="42">
        <v>4</v>
      </c>
      <c r="Z132" s="42">
        <v>4</v>
      </c>
      <c r="AA132" s="42"/>
    </row>
    <row r="133" spans="7:27">
      <c r="G133" s="42"/>
      <c r="H133" s="43" t="s">
        <v>17</v>
      </c>
      <c r="I133" s="42">
        <f>SUM(I126:I132)</f>
        <v>21</v>
      </c>
      <c r="J133" s="42">
        <f>SUM(J126:J132)</f>
        <v>21</v>
      </c>
      <c r="K133" s="42"/>
      <c r="W133" s="42"/>
      <c r="X133" s="43" t="s">
        <v>17</v>
      </c>
      <c r="Y133" s="42">
        <f>SUM(Y126:Y132)</f>
        <v>21</v>
      </c>
      <c r="Z133" s="42">
        <f>SUM(Z126:Z132)</f>
        <v>21</v>
      </c>
      <c r="AA133" s="42"/>
    </row>
    <row r="134" spans="7:27">
      <c r="H134" s="27" t="s">
        <v>50</v>
      </c>
      <c r="X134" s="27" t="s">
        <v>50</v>
      </c>
    </row>
  </sheetData>
  <sortState xmlns:xlrd2="http://schemas.microsoft.com/office/spreadsheetml/2017/richdata2" ref="A11:AL21">
    <sortCondition descending="1" ref="AF11:AF21"/>
  </sortState>
  <mergeCells count="14">
    <mergeCell ref="X1:AL6"/>
    <mergeCell ref="A7:A8"/>
    <mergeCell ref="B7:B8"/>
    <mergeCell ref="C7:C8"/>
    <mergeCell ref="G7:G8"/>
    <mergeCell ref="L7:M7"/>
    <mergeCell ref="T7:T8"/>
    <mergeCell ref="U7:U8"/>
    <mergeCell ref="W7:W8"/>
    <mergeCell ref="AB7:AC7"/>
    <mergeCell ref="AJ7:AJ8"/>
    <mergeCell ref="AK7:AK8"/>
    <mergeCell ref="E1:E6"/>
    <mergeCell ref="H1:V6"/>
  </mergeCells>
  <pageMargins left="0.7" right="0.7" top="0.75" bottom="0.75" header="0.3" footer="0.3"/>
  <pageSetup paperSize="9" scale="3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145"/>
  <sheetViews>
    <sheetView zoomScaleNormal="100" workbookViewId="0">
      <selection activeCell="AI21" sqref="AI21"/>
    </sheetView>
  </sheetViews>
  <sheetFormatPr baseColWidth="10" defaultColWidth="8.83203125" defaultRowHeight="15"/>
  <cols>
    <col min="1" max="1" width="4.5" style="27" customWidth="1"/>
    <col min="2" max="2" width="23.5" style="36" customWidth="1"/>
    <col min="3" max="3" width="11.83203125" style="36" customWidth="1"/>
    <col min="4" max="4" width="8.33203125" style="36" customWidth="1"/>
    <col min="5" max="5" width="23.1640625" style="36" customWidth="1"/>
    <col min="6" max="19" width="9.1640625" style="27" hidden="1" customWidth="1"/>
    <col min="20" max="20" width="13.5" style="27" hidden="1" customWidth="1"/>
    <col min="21" max="21" width="9.1640625" style="27" hidden="1" customWidth="1"/>
    <col min="22" max="22" width="9.1640625" style="27" customWidth="1"/>
    <col min="23" max="35" width="9.1640625" style="27"/>
    <col min="36" max="36" width="13.5" style="27" customWidth="1"/>
    <col min="37" max="38" width="8.83203125" style="27"/>
  </cols>
  <sheetData>
    <row r="1" spans="1:38" ht="26" customHeight="1">
      <c r="A1" s="26"/>
      <c r="B1" s="26"/>
      <c r="C1" s="45"/>
      <c r="D1" s="46"/>
      <c r="E1" s="64"/>
      <c r="F1" s="26"/>
      <c r="G1" s="52"/>
      <c r="H1" s="72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52"/>
      <c r="X1" s="72" t="s">
        <v>169</v>
      </c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4"/>
    </row>
    <row r="2" spans="1:38" ht="26" customHeight="1">
      <c r="A2" s="26"/>
      <c r="B2" s="26"/>
      <c r="C2" s="45"/>
      <c r="D2" s="46"/>
      <c r="E2" s="64"/>
      <c r="F2" s="26"/>
      <c r="G2" s="52"/>
      <c r="H2" s="72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4"/>
      <c r="W2" s="52"/>
      <c r="X2" s="72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4"/>
    </row>
    <row r="3" spans="1:38" ht="26">
      <c r="A3" s="26"/>
      <c r="B3" s="26"/>
      <c r="C3" s="45"/>
      <c r="D3" s="46"/>
      <c r="E3" s="64"/>
      <c r="F3" s="26"/>
      <c r="G3" s="52"/>
      <c r="H3" s="72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  <c r="W3" s="52"/>
      <c r="X3" s="72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4"/>
    </row>
    <row r="4" spans="1:38" ht="0.5" customHeight="1">
      <c r="A4" s="26"/>
      <c r="B4" s="26"/>
      <c r="C4" s="45"/>
      <c r="D4" s="46"/>
      <c r="E4" s="64"/>
      <c r="F4" s="26"/>
      <c r="G4" s="5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4"/>
      <c r="W4" s="52"/>
      <c r="X4" s="72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4"/>
    </row>
    <row r="5" spans="1:38" ht="25.75" hidden="1" customHeight="1">
      <c r="A5" s="26"/>
      <c r="B5" s="26"/>
      <c r="C5" s="45"/>
      <c r="D5" s="46"/>
      <c r="E5" s="64"/>
      <c r="F5" s="26"/>
      <c r="G5" s="52"/>
      <c r="H5" s="72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4"/>
      <c r="W5" s="52"/>
      <c r="X5" s="72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4"/>
    </row>
    <row r="6" spans="1:38" ht="29" customHeight="1">
      <c r="A6" s="47"/>
      <c r="B6" s="47"/>
      <c r="C6" s="48"/>
      <c r="D6" s="49"/>
      <c r="E6" s="65"/>
      <c r="F6" s="26"/>
      <c r="G6" s="53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7"/>
      <c r="W6" s="53"/>
      <c r="X6" s="75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7"/>
    </row>
    <row r="7" spans="1:38" ht="32">
      <c r="A7" s="58" t="s">
        <v>13</v>
      </c>
      <c r="B7" s="60" t="s">
        <v>43</v>
      </c>
      <c r="C7" s="62" t="s">
        <v>44</v>
      </c>
      <c r="D7" s="20" t="s">
        <v>45</v>
      </c>
      <c r="E7" s="20" t="s">
        <v>0</v>
      </c>
      <c r="F7" s="20" t="s">
        <v>1</v>
      </c>
      <c r="G7" s="71" t="s">
        <v>2</v>
      </c>
      <c r="H7" s="55" t="s">
        <v>2</v>
      </c>
      <c r="I7" s="55" t="s">
        <v>2</v>
      </c>
      <c r="J7" s="55" t="s">
        <v>3</v>
      </c>
      <c r="K7" s="55" t="s">
        <v>4</v>
      </c>
      <c r="L7" s="69" t="s">
        <v>168</v>
      </c>
      <c r="M7" s="70"/>
      <c r="N7" s="54" t="s">
        <v>5</v>
      </c>
      <c r="O7" s="54" t="s">
        <v>6</v>
      </c>
      <c r="P7" s="55" t="s">
        <v>7</v>
      </c>
      <c r="Q7" s="28" t="s">
        <v>8</v>
      </c>
      <c r="R7" s="28" t="s">
        <v>9</v>
      </c>
      <c r="S7" s="54" t="s">
        <v>10</v>
      </c>
      <c r="T7" s="68" t="s">
        <v>11</v>
      </c>
      <c r="U7" s="66" t="s">
        <v>12</v>
      </c>
      <c r="V7" s="54" t="s">
        <v>1</v>
      </c>
      <c r="W7" s="71" t="s">
        <v>2</v>
      </c>
      <c r="X7" s="55" t="s">
        <v>2</v>
      </c>
      <c r="Y7" s="55" t="s">
        <v>2</v>
      </c>
      <c r="Z7" s="55" t="s">
        <v>3</v>
      </c>
      <c r="AA7" s="55" t="s">
        <v>4</v>
      </c>
      <c r="AB7" s="69" t="s">
        <v>176</v>
      </c>
      <c r="AC7" s="70"/>
      <c r="AD7" s="54" t="s">
        <v>5</v>
      </c>
      <c r="AE7" s="54" t="s">
        <v>6</v>
      </c>
      <c r="AF7" s="55" t="s">
        <v>7</v>
      </c>
      <c r="AG7" s="28" t="s">
        <v>8</v>
      </c>
      <c r="AH7" s="28" t="s">
        <v>9</v>
      </c>
      <c r="AI7" s="54" t="s">
        <v>10</v>
      </c>
      <c r="AJ7" s="68" t="s">
        <v>11</v>
      </c>
      <c r="AK7" s="66" t="s">
        <v>12</v>
      </c>
      <c r="AL7" s="54" t="s">
        <v>1</v>
      </c>
    </row>
    <row r="8" spans="1:38">
      <c r="A8" s="59"/>
      <c r="B8" s="61"/>
      <c r="C8" s="63"/>
      <c r="D8" s="30"/>
      <c r="E8" s="31"/>
      <c r="F8" s="56"/>
      <c r="G8" s="60"/>
      <c r="H8" s="33" t="s">
        <v>13</v>
      </c>
      <c r="I8" s="33" t="s">
        <v>14</v>
      </c>
      <c r="J8" s="33" t="s">
        <v>13</v>
      </c>
      <c r="K8" s="33" t="s">
        <v>13</v>
      </c>
      <c r="L8" s="34" t="s">
        <v>15</v>
      </c>
      <c r="M8" s="34" t="s">
        <v>16</v>
      </c>
      <c r="N8" s="32" t="s">
        <v>46</v>
      </c>
      <c r="O8" s="32" t="s">
        <v>17</v>
      </c>
      <c r="P8" s="33" t="s">
        <v>17</v>
      </c>
      <c r="Q8" s="35" t="s">
        <v>18</v>
      </c>
      <c r="R8" s="35" t="s">
        <v>18</v>
      </c>
      <c r="S8" s="32" t="s">
        <v>5</v>
      </c>
      <c r="T8" s="68"/>
      <c r="U8" s="67"/>
      <c r="V8" s="32"/>
      <c r="W8" s="60"/>
      <c r="X8" s="33" t="s">
        <v>13</v>
      </c>
      <c r="Y8" s="33" t="s">
        <v>14</v>
      </c>
      <c r="Z8" s="33" t="s">
        <v>13</v>
      </c>
      <c r="AA8" s="33" t="s">
        <v>13</v>
      </c>
      <c r="AB8" s="34" t="s">
        <v>15</v>
      </c>
      <c r="AC8" s="34" t="s">
        <v>16</v>
      </c>
      <c r="AD8" s="32" t="s">
        <v>46</v>
      </c>
      <c r="AE8" s="32" t="s">
        <v>17</v>
      </c>
      <c r="AF8" s="33" t="s">
        <v>17</v>
      </c>
      <c r="AG8" s="35" t="s">
        <v>18</v>
      </c>
      <c r="AH8" s="35" t="s">
        <v>18</v>
      </c>
      <c r="AI8" s="32" t="s">
        <v>5</v>
      </c>
      <c r="AJ8" s="68"/>
      <c r="AK8" s="67"/>
      <c r="AL8" s="32"/>
    </row>
    <row r="9" spans="1:38">
      <c r="A9" s="15"/>
      <c r="B9" s="16"/>
      <c r="C9" s="17"/>
      <c r="D9" s="14"/>
      <c r="E9" s="1"/>
      <c r="F9" s="21"/>
      <c r="G9" s="2"/>
      <c r="H9" s="7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18"/>
      <c r="W9" s="2"/>
      <c r="X9" s="7"/>
      <c r="Y9" s="2"/>
      <c r="Z9" s="2"/>
      <c r="AA9" s="2"/>
      <c r="AB9" s="2"/>
      <c r="AC9" s="2"/>
      <c r="AD9" s="2"/>
      <c r="AE9" s="2"/>
      <c r="AF9" s="18"/>
      <c r="AG9" s="2"/>
      <c r="AH9" s="2"/>
      <c r="AI9" s="2"/>
      <c r="AJ9" s="2"/>
      <c r="AK9" s="2"/>
      <c r="AL9" s="18"/>
    </row>
    <row r="10" spans="1:38">
      <c r="A10" s="21"/>
      <c r="B10" s="23" t="s">
        <v>48</v>
      </c>
      <c r="C10" s="24"/>
      <c r="D10" s="25"/>
      <c r="E10" s="25"/>
      <c r="F10" s="21"/>
      <c r="G10" s="18"/>
      <c r="H10" s="11"/>
      <c r="I10" s="18"/>
      <c r="J10" s="18"/>
      <c r="K10" s="18"/>
      <c r="L10" s="11"/>
      <c r="M10" s="18"/>
      <c r="N10" s="18"/>
      <c r="O10" s="11"/>
      <c r="P10" s="11"/>
      <c r="Q10" s="18"/>
      <c r="R10" s="18"/>
      <c r="S10" s="18"/>
      <c r="T10" s="18"/>
      <c r="U10" s="12"/>
      <c r="V10" s="19"/>
      <c r="W10" s="18"/>
      <c r="X10" s="11"/>
      <c r="Y10" s="18"/>
      <c r="Z10" s="18"/>
      <c r="AA10" s="18"/>
      <c r="AB10" s="11"/>
      <c r="AC10" s="18"/>
      <c r="AD10" s="18"/>
      <c r="AE10" s="11"/>
      <c r="AF10" s="11"/>
      <c r="AG10" s="18"/>
      <c r="AH10" s="18"/>
      <c r="AI10" s="18"/>
      <c r="AJ10" s="18"/>
      <c r="AK10" s="12"/>
      <c r="AL10" s="19"/>
    </row>
    <row r="11" spans="1:38">
      <c r="A11" s="13">
        <v>1</v>
      </c>
      <c r="B11" s="1" t="s">
        <v>158</v>
      </c>
      <c r="C11" s="2">
        <v>42679</v>
      </c>
      <c r="D11" s="1">
        <v>83</v>
      </c>
      <c r="E11" s="1" t="s">
        <v>159</v>
      </c>
      <c r="F11" s="57">
        <v>31.713000000000001</v>
      </c>
      <c r="G11" s="2">
        <v>33.329000000000001</v>
      </c>
      <c r="H11" s="3">
        <v>2</v>
      </c>
      <c r="I11" s="4">
        <f>IF(AND(J$142&gt;4,H11=1),6)+IF(AND(J$142&gt;4,H11=2),4)+IF(AND(J$142&gt;4,H11=3),3)+IF(AND(J$142&gt;4,H11=4),2)+IF(AND(J$142&gt;4,H11=5),1)+IF(AND(J$142&gt;4,H11&gt;5),1)+IF(AND(J$142=4,H11=1),4)+IF(AND(J$142=4,H11=2),3)+IF(AND(J$142=4,H11=3),2)+IF(AND(J$142=4,H11=4),1)+IF(AND(J$142=3,H11=1),3)+IF(AND(J$142=3,H11=2),2)+IF(AND(J$142=3,H11=3),1)+IF(AND(J$142=2,H11=1),2)+IF(AND(J$142=2,H11=2),1)+IF(AND(J$142=1,H11=1),1)</f>
        <v>3</v>
      </c>
      <c r="J11" s="5">
        <v>1</v>
      </c>
      <c r="K11" s="5">
        <v>1</v>
      </c>
      <c r="L11" s="7">
        <f>IF(AND(J$142&gt;4,J11=1),12)+IF(AND(J$142&gt;4,J11=2),8)+IF(AND(J$142&gt;4,J11=3),6)+IF(AND(J$142&gt;4,J11=4),5)+IF(AND(J$142&gt;4,J11=5),4)+IF(AND(J$142&gt;4,J11=6),3)+IF(AND(J$142&gt;4,J11=7),2)+IF(AND(J$142&gt;4,J11&gt;7),1)+IF(AND(J$142=4,J11=1),8)+IF(AND(J$142=4,J11=2),6)+IF(AND(J$142=4,J11=3),4)+IF(AND(J$142=4,J11=4),2)+IF(AND(J$142=3,J11=1),6)+IF(AND(J$142=3,J11=2),4)+IF(AND(J$142=3,J11=3),2)+IF(AND(J$142=2,J11=1),4)+IF(AND(J$142=2,J11=2),2)+IF(AND(J$142=1,J11=1),2)</f>
        <v>8</v>
      </c>
      <c r="M11" s="7">
        <f>IF(AND(J$142&gt;4,K11=1),12)+IF(AND(J$142&gt;4,K11=2),8)+IF(AND(J$142&gt;4,K11=3),6)+IF(AND(J$142&gt;4,K11=4),5)+IF(AND(J$142&gt;4,K11=5),4)+IF(AND(J$142&gt;4,K11=6),3)+IF(AND(J$142&gt;4,K11=7),2)+IF(AND(J$142&gt;4,K11&gt;7),1)+IF(AND(J$142=4,K11=1),8)+IF(AND(J$142=4,K11=2),6)+IF(AND(J$142=4,K11=3),4)+IF(AND(J$142=4,K11=4),2)+IF(AND(J$142=3,K11=1),6)+IF(AND(J$142=3,K11=2),4)+IF(AND(J$142=3,K11=3),2)+IF(AND(J$142=2,K11=1),4)+IF(AND(J$142=2,K11=2),2)+IF(AND(J$142=1,K11=1),2)</f>
        <v>8</v>
      </c>
      <c r="N11" s="2" t="s">
        <v>29</v>
      </c>
      <c r="O11" s="4">
        <f t="shared" ref="O11:O21" si="0">+I11+L11+M11+U11</f>
        <v>20</v>
      </c>
      <c r="P11" s="11">
        <f t="shared" ref="P11:P21" si="1">O11</f>
        <v>20</v>
      </c>
      <c r="Q11" s="2">
        <v>31.091000000000001</v>
      </c>
      <c r="R11" s="2">
        <v>31.106000000000002</v>
      </c>
      <c r="S11" s="2" t="s">
        <v>31</v>
      </c>
      <c r="T11" s="8" t="s">
        <v>83</v>
      </c>
      <c r="U11" s="6">
        <v>1</v>
      </c>
      <c r="V11" s="19">
        <f t="shared" ref="V11:V24" si="2">MIN(F11,G11,Q11,R11)</f>
        <v>31.091000000000001</v>
      </c>
      <c r="W11" s="2"/>
      <c r="X11" s="3"/>
      <c r="Y11" s="4">
        <f>IF(AND(Z$141&gt;4,X11=1),6)+IF(AND(Z$141&gt;4,X11=2),4)+IF(AND(Z$141&gt;4,X11=3),3)+IF(AND(Z$141&gt;4,X11=4),2)+IF(AND(Z$141&gt;4,X11=5),1)+IF(AND(Z$141&gt;4,X11&gt;5),1)+IF(AND(Z$141=4,X11=1),4)+IF(AND(Z$141=4,X11=2),3)+IF(AND(Z$141=4,X11=3),2)+IF(AND(Z$141=4,X11=4),1)+IF(AND(Z$141=3,X11=1),3)+IF(AND(Z$141=3,X11=2),2)+IF(AND(Z$141=3,X11=3),1)+IF(AND(Z$141=2,X11=1),2)+IF(AND(Z$141=2,X11=2),1)+IF(AND(Z$141=1,X11=1),1)</f>
        <v>0</v>
      </c>
      <c r="Z11" s="5"/>
      <c r="AA11" s="5"/>
      <c r="AB11" s="7">
        <f>IF(AND(Z$141&gt;4,Z11=1),12)+IF(AND(Z$141&gt;4,Z11=2),8)+IF(AND(Z$141&gt;4,Z11=3),6)+IF(AND(Z$141&gt;4,Z11=4),5)+IF(AND(Z$141&gt;4,Z11=5),4)+IF(AND(Z$141&gt;4,Z11=6),3)+IF(AND(Z$141&gt;4,Z11=7),2)+IF(AND(Z$141&gt;4,Z11&gt;7),1)+IF(AND(Z$141=4,Z11=1),8)+IF(AND(Z$141=4,Z11=2),6)+IF(AND(Z$141=4,Z11=3),4)+IF(AND(Z$141=4,Z11=4),2)+IF(AND(Z$141=3,Z11=1),6)+IF(AND(Z$141=3,Z11=2),4)+IF(AND(Z$141=3,Z11=3),2)+IF(AND(Z$141=2,Z11=1),4)+IF(AND(Z$141=2,Z11=2),2)+IF(AND(Z$141=1,Z11=1),2)</f>
        <v>0</v>
      </c>
      <c r="AC11" s="7">
        <f>IF(AND(Z$141&gt;4,AA11=1),12)+IF(AND(Z$141&gt;4,AA11=2),8)+IF(AND(Z$141&gt;4,AA11=3),6)+IF(AND(Z$141&gt;4,AA11=4),5)+IF(AND(Z$141&gt;4,AA11=5),4)+IF(AND(Z$141&gt;4,AA11=6),3)+IF(AND(Z$141&gt;4,AA11=7),2)+IF(AND(Z$141&gt;4,AA11&gt;7),1)+IF(AND(Z$141=4,AA11=1),8)+IF(AND(Z$141=4,AA11=2),6)+IF(AND(Z$141=4,AA11=3),4)+IF(AND(Z$141=4,AA11=4),2)+IF(AND(Z$141=3,AA11=1),6)+IF(AND(Z$141=3,AA11=2),4)+IF(AND(Z$141=3,AA11=3),2)+IF(AND(Z$141=2,AA11=1),4)+IF(AND(Z$141=2,AA11=2),2)+IF(AND(Z$141=1,AA11=1),2)</f>
        <v>0</v>
      </c>
      <c r="AD11" s="2" t="s">
        <v>31</v>
      </c>
      <c r="AE11" s="4">
        <f t="shared" ref="AE11:AE22" si="3">+Y11+AB11+AC11+AK11</f>
        <v>1</v>
      </c>
      <c r="AF11" s="11">
        <f t="shared" ref="AF11:AF22" si="4">AE11+P11</f>
        <v>21</v>
      </c>
      <c r="AG11" s="2">
        <v>29.744</v>
      </c>
      <c r="AH11" s="2"/>
      <c r="AI11" s="2" t="s">
        <v>31</v>
      </c>
      <c r="AJ11" s="6"/>
      <c r="AK11" s="6">
        <v>1</v>
      </c>
      <c r="AL11" s="19">
        <f t="shared" ref="AL11:AL28" si="5">MIN(V11,W11,AG11,AH11)</f>
        <v>29.744</v>
      </c>
    </row>
    <row r="12" spans="1:38">
      <c r="A12" s="13">
        <v>2</v>
      </c>
      <c r="B12" s="1" t="s">
        <v>95</v>
      </c>
      <c r="C12" s="2">
        <v>39023</v>
      </c>
      <c r="D12" s="1">
        <v>85</v>
      </c>
      <c r="E12" s="1" t="s">
        <v>39</v>
      </c>
      <c r="F12" s="57">
        <v>32.277999999999999</v>
      </c>
      <c r="G12" s="10">
        <v>31.117000000000001</v>
      </c>
      <c r="H12" s="3">
        <v>1</v>
      </c>
      <c r="I12" s="4">
        <f>IF(AND(J$142&gt;4,H12=1),6)+IF(AND(J$142&gt;4,H12=2),4)+IF(AND(J$142&gt;4,H12=3),3)+IF(AND(J$142&gt;4,H12=4),2)+IF(AND(J$142&gt;4,H12=5),1)+IF(AND(J$142&gt;4,H12&gt;5),1)+IF(AND(J$142=4,H12=1),4)+IF(AND(J$142=4,H12=2),3)+IF(AND(J$142=4,H12=3),2)+IF(AND(J$142=4,H12=4),1)+IF(AND(J$142=3,H12=1),3)+IF(AND(J$142=3,H12=2),2)+IF(AND(J$142=3,H12=3),1)+IF(AND(J$142=2,H12=1),2)+IF(AND(J$142=2,H12=2),1)+IF(AND(J$142=1,H12=1),1)</f>
        <v>4</v>
      </c>
      <c r="J12" s="5">
        <v>2</v>
      </c>
      <c r="K12" s="5">
        <v>2</v>
      </c>
      <c r="L12" s="7">
        <f>IF(AND(J$142&gt;4,J12=1),12)+IF(AND(J$142&gt;4,J12=2),8)+IF(AND(J$142&gt;4,J12=3),6)+IF(AND(J$142&gt;4,J12=4),5)+IF(AND(J$142&gt;4,J12=5),4)+IF(AND(J$142&gt;4,J12=6),3)+IF(AND(J$142&gt;4,J12=7),2)+IF(AND(J$142&gt;4,J12&gt;7),1)+IF(AND(J$142=4,J12=1),8)+IF(AND(J$142=4,J12=2),6)+IF(AND(J$142=4,J12=3),4)+IF(AND(J$142=4,J12=4),2)+IF(AND(J$142=3,J12=1),6)+IF(AND(J$142=3,J12=2),4)+IF(AND(J$142=3,J12=3),2)+IF(AND(J$142=2,J12=1),4)+IF(AND(J$142=2,J12=2),2)+IF(AND(J$142=1,J12=1),2)</f>
        <v>6</v>
      </c>
      <c r="M12" s="7">
        <f>IF(AND(J$142&gt;4,K12=1),12)+IF(AND(J$142&gt;4,K12=2),8)+IF(AND(J$142&gt;4,K12=3),6)+IF(AND(J$142&gt;4,K12=4),5)+IF(AND(J$142&gt;4,K12=5),4)+IF(AND(J$142&gt;4,K12=6),3)+IF(AND(J$142&gt;4,K12=7),2)+IF(AND(J$142&gt;4,K12&gt;7),1)+IF(AND(J$142=4,K12=1),8)+IF(AND(J$142=4,K12=2),6)+IF(AND(J$142=4,K12=3),4)+IF(AND(J$142=4,K12=4),2)+IF(AND(J$142=3,K12=1),6)+IF(AND(J$142=3,K12=2),4)+IF(AND(J$142=3,K12=3),2)+IF(AND(J$142=2,K12=1),4)+IF(AND(J$142=2,K12=2),2)+IF(AND(J$142=1,K12=1),2)</f>
        <v>6</v>
      </c>
      <c r="N12" s="2" t="s">
        <v>29</v>
      </c>
      <c r="O12" s="4">
        <f t="shared" si="0"/>
        <v>18</v>
      </c>
      <c r="P12" s="11">
        <f t="shared" si="1"/>
        <v>18</v>
      </c>
      <c r="Q12" s="2">
        <v>30.896000000000001</v>
      </c>
      <c r="R12" s="2">
        <v>31.213000000000001</v>
      </c>
      <c r="S12" s="2" t="s">
        <v>31</v>
      </c>
      <c r="T12" s="8" t="s">
        <v>83</v>
      </c>
      <c r="U12" s="6">
        <v>2</v>
      </c>
      <c r="V12" s="19">
        <f t="shared" si="2"/>
        <v>30.896000000000001</v>
      </c>
      <c r="W12" s="10"/>
      <c r="X12" s="3"/>
      <c r="Y12" s="4">
        <f>IF(AND(Z$141&gt;4,X12=1),6)+IF(AND(Z$141&gt;4,X12=2),4)+IF(AND(Z$141&gt;4,X12=3),3)+IF(AND(Z$141&gt;4,X12=4),2)+IF(AND(Z$141&gt;4,X12=5),1)+IF(AND(Z$141&gt;4,X12&gt;5),1)+IF(AND(Z$141=4,X12=1),4)+IF(AND(Z$141=4,X12=2),3)+IF(AND(Z$141=4,X12=3),2)+IF(AND(Z$141=4,X12=4),1)+IF(AND(Z$141=3,X12=1),3)+IF(AND(Z$141=3,X12=2),2)+IF(AND(Z$141=3,X12=3),1)+IF(AND(Z$141=2,X12=1),2)+IF(AND(Z$141=2,X12=2),1)+IF(AND(Z$141=1,X12=1),1)</f>
        <v>0</v>
      </c>
      <c r="Z12" s="5"/>
      <c r="AA12" s="5"/>
      <c r="AB12" s="7">
        <f>IF(AND(Z$141&gt;4,Z12=1),12)+IF(AND(Z$141&gt;4,Z12=2),8)+IF(AND(Z$141&gt;4,Z12=3),6)+IF(AND(Z$141&gt;4,Z12=4),5)+IF(AND(Z$141&gt;4,Z12=5),4)+IF(AND(Z$141&gt;4,Z12=6),3)+IF(AND(Z$141&gt;4,Z12=7),2)+IF(AND(Z$141&gt;4,Z12&gt;7),1)+IF(AND(Z$141=4,Z12=1),8)+IF(AND(Z$141=4,Z12=2),6)+IF(AND(Z$141=4,Z12=3),4)+IF(AND(Z$141=4,Z12=4),2)+IF(AND(Z$141=3,Z12=1),6)+IF(AND(Z$141=3,Z12=2),4)+IF(AND(Z$141=3,Z12=3),2)+IF(AND(Z$141=2,Z12=1),4)+IF(AND(Z$141=2,Z12=2),2)+IF(AND(Z$141=1,Z12=1),2)</f>
        <v>0</v>
      </c>
      <c r="AC12" s="7">
        <f>IF(AND(Z$141&gt;4,AA12=1),12)+IF(AND(Z$141&gt;4,AA12=2),8)+IF(AND(Z$141&gt;4,AA12=3),6)+IF(AND(Z$141&gt;4,AA12=4),5)+IF(AND(Z$141&gt;4,AA12=5),4)+IF(AND(Z$141&gt;4,AA12=6),3)+IF(AND(Z$141&gt;4,AA12=7),2)+IF(AND(Z$141&gt;4,AA12&gt;7),1)+IF(AND(Z$141=4,AA12=1),8)+IF(AND(Z$141=4,AA12=2),6)+IF(AND(Z$141=4,AA12=3),4)+IF(AND(Z$141=4,AA12=4),2)+IF(AND(Z$141=3,AA12=1),6)+IF(AND(Z$141=3,AA12=2),4)+IF(AND(Z$141=3,AA12=3),2)+IF(AND(Z$141=2,AA12=1),4)+IF(AND(Z$141=2,AA12=2),2)+IF(AND(Z$141=1,AA12=1),2)</f>
        <v>0</v>
      </c>
      <c r="AD12" s="2" t="s">
        <v>31</v>
      </c>
      <c r="AE12" s="4">
        <f t="shared" si="3"/>
        <v>0</v>
      </c>
      <c r="AF12" s="11">
        <f t="shared" si="4"/>
        <v>18</v>
      </c>
      <c r="AG12" s="2"/>
      <c r="AH12" s="2"/>
      <c r="AI12" s="2" t="s">
        <v>31</v>
      </c>
      <c r="AJ12" s="6"/>
      <c r="AK12" s="6"/>
      <c r="AL12" s="19">
        <f t="shared" si="5"/>
        <v>30.896000000000001</v>
      </c>
    </row>
    <row r="13" spans="1:38">
      <c r="A13" s="13">
        <v>3</v>
      </c>
      <c r="B13" s="1" t="s">
        <v>155</v>
      </c>
      <c r="C13" s="2">
        <v>41398</v>
      </c>
      <c r="D13" s="1">
        <v>213</v>
      </c>
      <c r="E13" s="1" t="s">
        <v>39</v>
      </c>
      <c r="F13" s="57">
        <v>29.151</v>
      </c>
      <c r="G13" s="2">
        <v>29.814</v>
      </c>
      <c r="H13" s="3">
        <v>1</v>
      </c>
      <c r="I13" s="4">
        <f>IF(AND(J$141&gt;4,H13=1),6)+IF(AND(J$141&gt;4,H13=2),4)+IF(AND(J$141&gt;4,H13=3),3)+IF(AND(J$141&gt;4,H13=4),2)+IF(AND(J$141&gt;4,H13=5),1)+IF(AND(J$141&gt;4,H13&gt;5),1)+IF(AND(J$141=4,H13=1),4)+IF(AND(J$141=4,H13=2),3)+IF(AND(J$141=4,H13=3),2)+IF(AND(J$141=4,H13=4),1)+IF(AND(J$141=3,H13=1),3)+IF(AND(J$141=3,H13=2),2)+IF(AND(J$141=3,H13=3),1)+IF(AND(J$141=2,H13=1),2)+IF(AND(J$141=2,H13=2),1)+IF(AND(J$141=1,H13=1),1)</f>
        <v>3</v>
      </c>
      <c r="J13" s="5">
        <v>1</v>
      </c>
      <c r="K13" s="5">
        <v>1</v>
      </c>
      <c r="L13" s="7">
        <f>IF(AND(J$141&gt;4,J13=1),12)+IF(AND(J$141&gt;4,J13=2),8)+IF(AND(J$141&gt;4,J13=3),6)+IF(AND(J$141&gt;4,J13=4),5)+IF(AND(J$141&gt;4,J13=5),4)+IF(AND(J$141&gt;4,J13=6),3)+IF(AND(J$141&gt;4,J13=7),2)+IF(AND(J$141&gt;4,J13&gt;7),1)+IF(AND(J$141=4,J13=1),8)+IF(AND(J$141=4,J13=2),6)+IF(AND(J$141=4,J13=3),4)+IF(AND(J$141=4,J13=4),2)+IF(AND(J$141=3,J13=1),6)+IF(AND(J$141=3,J13=2),4)+IF(AND(J$141=3,J13=3),2)+IF(AND(J$141=2,J13=1),4)+IF(AND(J$141=2,J13=2),2)+IF(AND(J$141=1,J13=1),2)</f>
        <v>6</v>
      </c>
      <c r="M13" s="7">
        <f>IF(AND(J$141&gt;4,K13=1),12)+IF(AND(J$141&gt;4,K13=2),8)+IF(AND(J$141&gt;4,K13=3),6)+IF(AND(J$141&gt;4,K13=4),5)+IF(AND(J$141&gt;4,K13=5),4)+IF(AND(J$141&gt;4,K13=6),3)+IF(AND(J$141&gt;4,K13=7),2)+IF(AND(J$141&gt;4,K13&gt;7),1)+IF(AND(J$141=4,K13=1),8)+IF(AND(J$141=4,K13=2),6)+IF(AND(J$141=4,K13=3),4)+IF(AND(J$141=4,K13=4),2)+IF(AND(J$141=3,K13=1),6)+IF(AND(J$141=3,K13=2),4)+IF(AND(J$141=3,K13=3),2)+IF(AND(J$141=2,K13=1),4)+IF(AND(J$141=2,K13=2),2)+IF(AND(J$141=1,K13=1),2)</f>
        <v>6</v>
      </c>
      <c r="N13" s="2" t="s">
        <v>31</v>
      </c>
      <c r="O13" s="4">
        <f t="shared" si="0"/>
        <v>16</v>
      </c>
      <c r="P13" s="11">
        <f t="shared" si="1"/>
        <v>16</v>
      </c>
      <c r="Q13" s="2">
        <v>28.713999999999999</v>
      </c>
      <c r="R13" s="2">
        <v>29.024999999999999</v>
      </c>
      <c r="S13" s="2" t="s">
        <v>26</v>
      </c>
      <c r="T13" s="8" t="s">
        <v>99</v>
      </c>
      <c r="U13" s="6">
        <v>1</v>
      </c>
      <c r="V13" s="19">
        <f t="shared" si="2"/>
        <v>28.713999999999999</v>
      </c>
      <c r="W13" s="2"/>
      <c r="X13" s="3"/>
      <c r="Y13" s="4">
        <f>IF(AND(Z$140&gt;4,X13=1),6)+IF(AND(Z$140&gt;4,X13=2),4)+IF(AND(Z$140&gt;4,X13=3),3)+IF(AND(Z$140&gt;4,X13=4),2)+IF(AND(Z$140&gt;4,X13=5),1)+IF(AND(Z$140&gt;4,X13&gt;5),1)+IF(AND(Z$140=4,X13=1),4)+IF(AND(Z$140=4,X13=2),3)+IF(AND(Z$140=4,X13=3),2)+IF(AND(Z$140=4,X13=4),1)+IF(AND(Z$140=3,X13=1),3)+IF(AND(Z$140=3,X13=2),2)+IF(AND(Z$140=3,X13=3),1)+IF(AND(Z$140=2,X13=1),2)+IF(AND(Z$140=2,X13=2),1)+IF(AND(Z$140=1,X13=1),1)</f>
        <v>0</v>
      </c>
      <c r="Z13" s="5"/>
      <c r="AA13" s="5"/>
      <c r="AB13" s="7">
        <f>IF(AND(Z$140&gt;4,Z13=1),12)+IF(AND(Z$140&gt;4,Z13=2),8)+IF(AND(Z$140&gt;4,Z13=3),6)+IF(AND(Z$140&gt;4,Z13=4),5)+IF(AND(Z$140&gt;4,Z13=5),4)+IF(AND(Z$140&gt;4,Z13=6),3)+IF(AND(Z$140&gt;4,Z13=7),2)+IF(AND(Z$140&gt;4,Z13&gt;7),1)+IF(AND(Z$140=4,Z13=1),8)+IF(AND(Z$140=4,Z13=2),6)+IF(AND(Z$140=4,Z13=3),4)+IF(AND(Z$140=4,Z13=4),2)+IF(AND(Z$140=3,Z13=1),6)+IF(AND(Z$140=3,Z13=2),4)+IF(AND(Z$140=3,Z13=3),2)+IF(AND(Z$140=2,Z13=1),4)+IF(AND(Z$140=2,Z13=2),2)+IF(AND(Z$140=1,Z13=1),2)</f>
        <v>0</v>
      </c>
      <c r="AC13" s="7">
        <f>IF(AND(Z$140&gt;4,AA13=1),12)+IF(AND(Z$140&gt;4,AA13=2),8)+IF(AND(Z$140&gt;4,AA13=3),6)+IF(AND(Z$140&gt;4,AA13=4),5)+IF(AND(Z$140&gt;4,AA13=5),4)+IF(AND(Z$140&gt;4,AA13=6),3)+IF(AND(Z$140&gt;4,AA13=7),2)+IF(AND(Z$140&gt;4,AA13&gt;7),1)+IF(AND(Z$140=4,AA13=1),8)+IF(AND(Z$140=4,AA13=2),6)+IF(AND(Z$140=4,AA13=3),4)+IF(AND(Z$140=4,AA13=4),2)+IF(AND(Z$140=3,AA13=1),6)+IF(AND(Z$140=3,AA13=2),4)+IF(AND(Z$140=3,AA13=3),2)+IF(AND(Z$140=2,AA13=1),4)+IF(AND(Z$140=2,AA13=2),2)+IF(AND(Z$140=1,AA13=1),2)</f>
        <v>0</v>
      </c>
      <c r="AD13" s="2" t="s">
        <v>26</v>
      </c>
      <c r="AE13" s="4">
        <f t="shared" si="3"/>
        <v>0</v>
      </c>
      <c r="AF13" s="11">
        <f t="shared" si="4"/>
        <v>16</v>
      </c>
      <c r="AG13" s="2"/>
      <c r="AH13" s="2"/>
      <c r="AI13" s="2" t="s">
        <v>26</v>
      </c>
      <c r="AJ13" s="6"/>
      <c r="AK13" s="6"/>
      <c r="AL13" s="19">
        <f t="shared" si="5"/>
        <v>28.713999999999999</v>
      </c>
    </row>
    <row r="14" spans="1:38">
      <c r="A14" s="13">
        <v>4</v>
      </c>
      <c r="B14" s="1" t="s">
        <v>84</v>
      </c>
      <c r="C14" s="2">
        <v>39592</v>
      </c>
      <c r="D14" s="1">
        <v>36</v>
      </c>
      <c r="E14" s="1" t="s">
        <v>39</v>
      </c>
      <c r="F14" s="57">
        <v>27.954999999999998</v>
      </c>
      <c r="G14" s="2">
        <v>29.463999999999999</v>
      </c>
      <c r="H14" s="3">
        <v>2</v>
      </c>
      <c r="I14" s="4">
        <f>IF(AND(J$140&gt;4,H14=1),6)+IF(AND(J$140&gt;4,H14=2),4)+IF(AND(J$140&gt;4,H14=3),3)+IF(AND(J$140&gt;4,H14=4),2)+IF(AND(J$140&gt;4,H14=5),1)+IF(AND(J$140&gt;4,H14&gt;5),1)+IF(AND(J$140=4,H14=1),4)+IF(AND(J$140=4,H14=2),3)+IF(AND(J$140=4,H14=3),2)+IF(AND(J$140=4,H14=4),1)+IF(AND(J$140=3,H14=1),3)+IF(AND(J$140=3,H14=2),2)+IF(AND(J$140=3,H14=3),1)+IF(AND(J$140=2,H14=1),2)+IF(AND(J$140=2,H14=2),1)+IF(AND(J$140=1,H14=1),1)</f>
        <v>2</v>
      </c>
      <c r="J14" s="5">
        <v>1</v>
      </c>
      <c r="K14" s="5">
        <v>1</v>
      </c>
      <c r="L14" s="7">
        <f>IF(AND(J$140&gt;4,J14=1),12)+IF(AND(J$140&gt;4,J14=2),8)+IF(AND(J$140&gt;4,J14=3),6)+IF(AND(J$140&gt;4,J14=4),5)+IF(AND(J$140&gt;4,J14=5),4)+IF(AND(J$140&gt;4,J14=6),3)+IF(AND(J$140&gt;4,J14=7),2)+IF(AND(J$140&gt;4,J14&gt;7),1)+IF(AND(J$140=4,J14=1),8)+IF(AND(J$140=4,J14=2),6)+IF(AND(J$140=4,J14=3),4)+IF(AND(J$140=4,J14=4),2)+IF(AND(J$140=3,J14=1),6)+IF(AND(J$140=3,J14=2),4)+IF(AND(J$140=3,J14=3),2)+IF(AND(J$140=2,J14=1),4)+IF(AND(J$140=2,J14=2),2)+IF(AND(J$140=1,J14=1),2)</f>
        <v>6</v>
      </c>
      <c r="M14" s="7">
        <f>IF(AND(J$140&gt;4,K14=1),12)+IF(AND(J$140&gt;4,K14=2),8)+IF(AND(J$140&gt;4,K14=3),6)+IF(AND(J$140&gt;4,K14=4),5)+IF(AND(J$140&gt;4,K14=5),4)+IF(AND(J$140&gt;4,K14=6),3)+IF(AND(J$140&gt;4,K14=7),2)+IF(AND(J$140&gt;4,K14&gt;7),1)+IF(AND(J$140=4,K14=1),8)+IF(AND(J$140=4,K14=2),6)+IF(AND(J$140=4,K14=3),4)+IF(AND(J$140=4,K14=4),2)+IF(AND(J$140=3,K14=1),6)+IF(AND(J$140=3,K14=2),4)+IF(AND(J$140=3,K14=3),2)+IF(AND(J$140=2,K14=1),4)+IF(AND(J$140=2,K14=2),2)+IF(AND(J$140=1,K14=1),2)</f>
        <v>6</v>
      </c>
      <c r="N14" s="2" t="s">
        <v>26</v>
      </c>
      <c r="O14" s="4">
        <f t="shared" si="0"/>
        <v>15</v>
      </c>
      <c r="P14" s="11">
        <f t="shared" si="1"/>
        <v>15</v>
      </c>
      <c r="Q14" s="10">
        <v>28.02</v>
      </c>
      <c r="R14" s="2">
        <v>27.923999999999999</v>
      </c>
      <c r="S14" s="2" t="s">
        <v>26</v>
      </c>
      <c r="T14" s="2"/>
      <c r="U14" s="6">
        <v>1</v>
      </c>
      <c r="V14" s="19">
        <f t="shared" si="2"/>
        <v>27.923999999999999</v>
      </c>
      <c r="W14" s="2"/>
      <c r="X14" s="3"/>
      <c r="Y14" s="4">
        <f>IF(AND(Z$140&gt;4,X14=1),6)+IF(AND(Z$140&gt;4,X14=2),4)+IF(AND(Z$140&gt;4,X14=3),3)+IF(AND(Z$140&gt;4,X14=4),2)+IF(AND(Z$140&gt;4,X14=5),1)+IF(AND(Z$140&gt;4,X14&gt;5),1)+IF(AND(Z$140=4,X14=1),4)+IF(AND(Z$140=4,X14=2),3)+IF(AND(Z$140=4,X14=3),2)+IF(AND(Z$140=4,X14=4),1)+IF(AND(Z$140=3,X14=1),3)+IF(AND(Z$140=3,X14=2),2)+IF(AND(Z$140=3,X14=3),1)+IF(AND(Z$140=2,X14=1),2)+IF(AND(Z$140=2,X14=2),1)+IF(AND(Z$140=1,X14=1),1)</f>
        <v>0</v>
      </c>
      <c r="Z14" s="5"/>
      <c r="AA14" s="5"/>
      <c r="AB14" s="7">
        <f>IF(AND(Z$140&gt;4,Z14=1),12)+IF(AND(Z$140&gt;4,Z14=2),8)+IF(AND(Z$140&gt;4,Z14=3),6)+IF(AND(Z$140&gt;4,Z14=4),5)+IF(AND(Z$140&gt;4,Z14=5),4)+IF(AND(Z$140&gt;4,Z14=6),3)+IF(AND(Z$140&gt;4,Z14=7),2)+IF(AND(Z$140&gt;4,Z14&gt;7),1)+IF(AND(Z$140=4,Z14=1),8)+IF(AND(Z$140=4,Z14=2),6)+IF(AND(Z$140=4,Z14=3),4)+IF(AND(Z$140=4,Z14=4),2)+IF(AND(Z$140=3,Z14=1),6)+IF(AND(Z$140=3,Z14=2),4)+IF(AND(Z$140=3,Z14=3),2)+IF(AND(Z$140=2,Z14=1),4)+IF(AND(Z$140=2,Z14=2),2)+IF(AND(Z$140=1,Z14=1),2)</f>
        <v>0</v>
      </c>
      <c r="AC14" s="7">
        <f>IF(AND(Z$140&gt;4,AA14=1),12)+IF(AND(Z$140&gt;4,AA14=2),8)+IF(AND(Z$140&gt;4,AA14=3),6)+IF(AND(Z$140&gt;4,AA14=4),5)+IF(AND(Z$140&gt;4,AA14=5),4)+IF(AND(Z$140&gt;4,AA14=6),3)+IF(AND(Z$140&gt;4,AA14=7),2)+IF(AND(Z$140&gt;4,AA14&gt;7),1)+IF(AND(Z$140=4,AA14=1),8)+IF(AND(Z$140=4,AA14=2),6)+IF(AND(Z$140=4,AA14=3),4)+IF(AND(Z$140=4,AA14=4),2)+IF(AND(Z$140=3,AA14=1),6)+IF(AND(Z$140=3,AA14=2),4)+IF(AND(Z$140=3,AA14=3),2)+IF(AND(Z$140=2,AA14=1),4)+IF(AND(Z$140=2,AA14=2),2)+IF(AND(Z$140=1,AA14=1),2)</f>
        <v>0</v>
      </c>
      <c r="AD14" s="2" t="s">
        <v>26</v>
      </c>
      <c r="AE14" s="4">
        <f t="shared" si="3"/>
        <v>0</v>
      </c>
      <c r="AF14" s="11">
        <f t="shared" si="4"/>
        <v>15</v>
      </c>
      <c r="AG14" s="10">
        <v>27.963000000000001</v>
      </c>
      <c r="AH14" s="2"/>
      <c r="AI14" s="2" t="s">
        <v>26</v>
      </c>
      <c r="AJ14" s="2"/>
      <c r="AK14" s="6"/>
      <c r="AL14" s="19">
        <f t="shared" si="5"/>
        <v>27.923999999999999</v>
      </c>
    </row>
    <row r="15" spans="1:38">
      <c r="A15" s="13">
        <v>5</v>
      </c>
      <c r="B15" s="1" t="s">
        <v>144</v>
      </c>
      <c r="C15" s="2">
        <v>39641</v>
      </c>
      <c r="D15" s="1">
        <v>911</v>
      </c>
      <c r="E15" s="1" t="s">
        <v>39</v>
      </c>
      <c r="F15" s="57">
        <v>28.506</v>
      </c>
      <c r="G15" s="2">
        <v>28.614999999999998</v>
      </c>
      <c r="H15" s="3">
        <v>1</v>
      </c>
      <c r="I15" s="4">
        <f>IF(AND(J$140&gt;4,H15=1),6)+IF(AND(J$140&gt;4,H15=2),4)+IF(AND(J$140&gt;4,H15=3),3)+IF(AND(J$140&gt;4,H15=4),2)+IF(AND(J$140&gt;4,H15=5),1)+IF(AND(J$140&gt;4,H15&gt;5),1)+IF(AND(J$140=4,H15=1),4)+IF(AND(J$140=4,H15=2),3)+IF(AND(J$140=4,H15=3),2)+IF(AND(J$140=4,H15=4),1)+IF(AND(J$140=3,H15=1),3)+IF(AND(J$140=3,H15=2),2)+IF(AND(J$140=3,H15=3),1)+IF(AND(J$140=2,H15=1),2)+IF(AND(J$140=2,H15=2),1)+IF(AND(J$140=1,H15=1),1)</f>
        <v>3</v>
      </c>
      <c r="J15" s="5">
        <v>2</v>
      </c>
      <c r="K15" s="5">
        <v>2</v>
      </c>
      <c r="L15" s="7">
        <f>IF(AND(J$140&gt;4,J15=1),12)+IF(AND(J$140&gt;4,J15=2),8)+IF(AND(J$140&gt;4,J15=3),6)+IF(AND(J$140&gt;4,J15=4),5)+IF(AND(J$140&gt;4,J15=5),4)+IF(AND(J$140&gt;4,J15=6),3)+IF(AND(J$140&gt;4,J15=7),2)+IF(AND(J$140&gt;4,J15&gt;7),1)+IF(AND(J$140=4,J15=1),8)+IF(AND(J$140=4,J15=2),6)+IF(AND(J$140=4,J15=3),4)+IF(AND(J$140=4,J15=4),2)+IF(AND(J$140=3,J15=1),6)+IF(AND(J$140=3,J15=2),4)+IF(AND(J$140=3,J15=3),2)+IF(AND(J$140=2,J15=1),4)+IF(AND(J$140=2,J15=2),2)+IF(AND(J$140=1,J15=1),2)</f>
        <v>4</v>
      </c>
      <c r="M15" s="7">
        <f>IF(AND(J$140&gt;4,K15=1),12)+IF(AND(J$140&gt;4,K15=2),8)+IF(AND(J$140&gt;4,K15=3),6)+IF(AND(J$140&gt;4,K15=4),5)+IF(AND(J$140&gt;4,K15=5),4)+IF(AND(J$140&gt;4,K15=6),3)+IF(AND(J$140&gt;4,K15=7),2)+IF(AND(J$140&gt;4,K15&gt;7),1)+IF(AND(J$140=4,K15=1),8)+IF(AND(J$140=4,K15=2),6)+IF(AND(J$140=4,K15=3),4)+IF(AND(J$140=4,K15=4),2)+IF(AND(J$140=3,K15=1),6)+IF(AND(J$140=3,K15=2),4)+IF(AND(J$140=3,K15=3),2)+IF(AND(J$140=2,K15=1),4)+IF(AND(J$140=2,K15=2),2)+IF(AND(J$140=1,K15=1),2)</f>
        <v>4</v>
      </c>
      <c r="N15" s="2" t="s">
        <v>26</v>
      </c>
      <c r="O15" s="4">
        <f t="shared" si="0"/>
        <v>12</v>
      </c>
      <c r="P15" s="11">
        <f t="shared" si="1"/>
        <v>12</v>
      </c>
      <c r="Q15" s="2">
        <v>28.408000000000001</v>
      </c>
      <c r="R15" s="2">
        <v>27.946000000000002</v>
      </c>
      <c r="S15" s="2" t="s">
        <v>26</v>
      </c>
      <c r="T15" s="6"/>
      <c r="U15" s="6">
        <v>1</v>
      </c>
      <c r="V15" s="19">
        <f t="shared" si="2"/>
        <v>27.946000000000002</v>
      </c>
      <c r="W15" s="2"/>
      <c r="X15" s="3"/>
      <c r="Y15" s="4">
        <f>IF(AND(Z$140&gt;4,X15=1),6)+IF(AND(Z$140&gt;4,X15=2),4)+IF(AND(Z$140&gt;4,X15=3),3)+IF(AND(Z$140&gt;4,X15=4),2)+IF(AND(Z$140&gt;4,X15=5),1)+IF(AND(Z$140&gt;4,X15&gt;5),1)+IF(AND(Z$140=4,X15=1),4)+IF(AND(Z$140=4,X15=2),3)+IF(AND(Z$140=4,X15=3),2)+IF(AND(Z$140=4,X15=4),1)+IF(AND(Z$140=3,X15=1),3)+IF(AND(Z$140=3,X15=2),2)+IF(AND(Z$140=3,X15=3),1)+IF(AND(Z$140=2,X15=1),2)+IF(AND(Z$140=2,X15=2),1)+IF(AND(Z$140=1,X15=1),1)</f>
        <v>0</v>
      </c>
      <c r="Z15" s="5"/>
      <c r="AA15" s="5"/>
      <c r="AB15" s="7">
        <f>IF(AND(Z$140&gt;4,Z15=1),12)+IF(AND(Z$140&gt;4,Z15=2),8)+IF(AND(Z$140&gt;4,Z15=3),6)+IF(AND(Z$140&gt;4,Z15=4),5)+IF(AND(Z$140&gt;4,Z15=5),4)+IF(AND(Z$140&gt;4,Z15=6),3)+IF(AND(Z$140&gt;4,Z15=7),2)+IF(AND(Z$140&gt;4,Z15&gt;7),1)+IF(AND(Z$140=4,Z15=1),8)+IF(AND(Z$140=4,Z15=2),6)+IF(AND(Z$140=4,Z15=3),4)+IF(AND(Z$140=4,Z15=4),2)+IF(AND(Z$140=3,Z15=1),6)+IF(AND(Z$140=3,Z15=2),4)+IF(AND(Z$140=3,Z15=3),2)+IF(AND(Z$140=2,Z15=1),4)+IF(AND(Z$140=2,Z15=2),2)+IF(AND(Z$140=1,Z15=1),2)</f>
        <v>0</v>
      </c>
      <c r="AC15" s="7">
        <f>IF(AND(Z$140&gt;4,AA15=1),12)+IF(AND(Z$140&gt;4,AA15=2),8)+IF(AND(Z$140&gt;4,AA15=3),6)+IF(AND(Z$140&gt;4,AA15=4),5)+IF(AND(Z$140&gt;4,AA15=5),4)+IF(AND(Z$140&gt;4,AA15=6),3)+IF(AND(Z$140&gt;4,AA15=7),2)+IF(AND(Z$140&gt;4,AA15&gt;7),1)+IF(AND(Z$140=4,AA15=1),8)+IF(AND(Z$140=4,AA15=2),6)+IF(AND(Z$140=4,AA15=3),4)+IF(AND(Z$140=4,AA15=4),2)+IF(AND(Z$140=3,AA15=1),6)+IF(AND(Z$140=3,AA15=2),4)+IF(AND(Z$140=3,AA15=3),2)+IF(AND(Z$140=2,AA15=1),4)+IF(AND(Z$140=2,AA15=2),2)+IF(AND(Z$140=1,AA15=1),2)</f>
        <v>0</v>
      </c>
      <c r="AD15" s="2" t="s">
        <v>26</v>
      </c>
      <c r="AE15" s="4">
        <f t="shared" si="3"/>
        <v>0</v>
      </c>
      <c r="AF15" s="11">
        <f t="shared" si="4"/>
        <v>12</v>
      </c>
      <c r="AG15" s="2"/>
      <c r="AH15" s="2"/>
      <c r="AI15" s="2" t="s">
        <v>26</v>
      </c>
      <c r="AJ15" s="6"/>
      <c r="AK15" s="6"/>
      <c r="AL15" s="19">
        <f t="shared" si="5"/>
        <v>27.946000000000002</v>
      </c>
    </row>
    <row r="16" spans="1:38">
      <c r="A16" s="13">
        <v>6</v>
      </c>
      <c r="B16" s="1" t="s">
        <v>73</v>
      </c>
      <c r="C16" s="2">
        <v>13729</v>
      </c>
      <c r="D16" s="1">
        <v>24</v>
      </c>
      <c r="E16" s="1" t="s">
        <v>28</v>
      </c>
      <c r="F16" s="57">
        <v>33.497</v>
      </c>
      <c r="G16" s="2">
        <v>38.078000000000003</v>
      </c>
      <c r="H16" s="3">
        <v>4</v>
      </c>
      <c r="I16" s="4">
        <f>IF(AND(J$142&gt;4,H16=1),6)+IF(AND(J$142&gt;4,H16=2),4)+IF(AND(J$142&gt;4,H16=3),3)+IF(AND(J$142&gt;4,H16=4),2)+IF(AND(J$142&gt;4,H16=5),1)+IF(AND(J$142&gt;4,H16&gt;5),1)+IF(AND(J$142=4,H16=1),4)+IF(AND(J$142=4,H16=2),3)+IF(AND(J$142=4,H16=3),2)+IF(AND(J$142=4,H16=4),1)+IF(AND(J$142=3,H16=1),3)+IF(AND(J$142=3,H16=2),2)+IF(AND(J$142=3,H16=3),1)+IF(AND(J$142=2,H16=1),2)+IF(AND(J$142=2,H16=2),1)+IF(AND(J$142=1,H16=1),1)</f>
        <v>1</v>
      </c>
      <c r="J16" s="5">
        <v>3</v>
      </c>
      <c r="K16" s="5">
        <v>3</v>
      </c>
      <c r="L16" s="7">
        <f>IF(AND(J$142&gt;4,J16=1),12)+IF(AND(J$142&gt;4,J16=2),8)+IF(AND(J$142&gt;4,J16=3),6)+IF(AND(J$142&gt;4,J16=4),5)+IF(AND(J$142&gt;4,J16=5),4)+IF(AND(J$142&gt;4,J16=6),3)+IF(AND(J$142&gt;4,J16=7),2)+IF(AND(J$142&gt;4,J16&gt;7),1)+IF(AND(J$142=4,J16=1),8)+IF(AND(J$142=4,J16=2),6)+IF(AND(J$142=4,J16=3),4)+IF(AND(J$142=4,J16=4),2)+IF(AND(J$142=3,J16=1),6)+IF(AND(J$142=3,J16=2),4)+IF(AND(J$142=3,J16=3),2)+IF(AND(J$142=2,J16=1),4)+IF(AND(J$142=2,J16=2),2)+IF(AND(J$142=1,J16=1),2)</f>
        <v>4</v>
      </c>
      <c r="M16" s="7">
        <f>IF(AND(J$142&gt;4,K16=1),12)+IF(AND(J$142&gt;4,K16=2),8)+IF(AND(J$142&gt;4,K16=3),6)+IF(AND(J$142&gt;4,K16=4),5)+IF(AND(J$142&gt;4,K16=5),4)+IF(AND(J$142&gt;4,K16=6),3)+IF(AND(J$142&gt;4,K16=7),2)+IF(AND(J$142&gt;4,K16&gt;7),1)+IF(AND(J$142=4,K16=1),8)+IF(AND(J$142=4,K16=2),6)+IF(AND(J$142=4,K16=3),4)+IF(AND(J$142=4,K16=4),2)+IF(AND(J$142=3,K16=1),6)+IF(AND(J$142=3,K16=2),4)+IF(AND(J$142=3,K16=3),2)+IF(AND(J$142=2,K16=1),4)+IF(AND(J$142=2,K16=2),2)+IF(AND(J$142=1,K16=1),2)</f>
        <v>4</v>
      </c>
      <c r="N16" s="2" t="s">
        <v>29</v>
      </c>
      <c r="O16" s="4">
        <f t="shared" si="0"/>
        <v>9</v>
      </c>
      <c r="P16" s="11">
        <f t="shared" si="1"/>
        <v>9</v>
      </c>
      <c r="Q16" s="2">
        <v>35.421999999999997</v>
      </c>
      <c r="R16" s="2">
        <v>33.523000000000003</v>
      </c>
      <c r="S16" s="2" t="s">
        <v>29</v>
      </c>
      <c r="T16" s="2"/>
      <c r="U16" s="6"/>
      <c r="V16" s="19">
        <f t="shared" si="2"/>
        <v>33.497</v>
      </c>
      <c r="W16" s="2"/>
      <c r="X16" s="3"/>
      <c r="Y16" s="4">
        <f>IF(AND(Z$142&gt;4,X16=1),6)+IF(AND(Z$142&gt;4,X16=2),4)+IF(AND(Z$142&gt;4,X16=3),3)+IF(AND(Z$142&gt;4,X16=4),2)+IF(AND(Z$142&gt;4,X16=5),1)+IF(AND(Z$142&gt;4,X16&gt;5),1)+IF(AND(Z$142=4,X16=1),4)+IF(AND(Z$142=4,X16=2),3)+IF(AND(Z$142=4,X16=3),2)+IF(AND(Z$142=4,X16=4),1)+IF(AND(Z$142=3,X16=1),3)+IF(AND(Z$142=3,X16=2),2)+IF(AND(Z$142=3,X16=3),1)+IF(AND(Z$142=2,X16=1),2)+IF(AND(Z$142=2,X16=2),1)+IF(AND(Z$142=1,X16=1),1)</f>
        <v>0</v>
      </c>
      <c r="Z16" s="5"/>
      <c r="AA16" s="5"/>
      <c r="AB16" s="7">
        <f>IF(AND(Z$142&gt;4,Z16=1),12)+IF(AND(Z$142&gt;4,Z16=2),8)+IF(AND(Z$142&gt;4,Z16=3),6)+IF(AND(Z$142&gt;4,Z16=4),5)+IF(AND(Z$142&gt;4,Z16=5),4)+IF(AND(Z$142&gt;4,Z16=6),3)+IF(AND(Z$142&gt;4,Z16=7),2)+IF(AND(Z$142&gt;4,Z16&gt;7),1)+IF(AND(Z$142=4,Z16=1),8)+IF(AND(Z$142=4,Z16=2),6)+IF(AND(Z$142=4,Z16=3),4)+IF(AND(Z$142=4,Z16=4),2)+IF(AND(Z$142=3,Z16=1),6)+IF(AND(Z$142=3,Z16=2),4)+IF(AND(Z$142=3,Z16=3),2)+IF(AND(Z$142=2,Z16=1),4)+IF(AND(Z$142=2,Z16=2),2)+IF(AND(Z$142=1,Z16=1),2)</f>
        <v>0</v>
      </c>
      <c r="AC16" s="7">
        <f>IF(AND(Z$142&gt;4,AA16=1),12)+IF(AND(Z$142&gt;4,AA16=2),8)+IF(AND(Z$142&gt;4,AA16=3),6)+IF(AND(Z$142&gt;4,AA16=4),5)+IF(AND(Z$142&gt;4,AA16=5),4)+IF(AND(Z$142&gt;4,AA16=6),3)+IF(AND(Z$142&gt;4,AA16=7),2)+IF(AND(Z$142&gt;4,AA16&gt;7),1)+IF(AND(Z$142=4,AA16=1),8)+IF(AND(Z$142=4,AA16=2),6)+IF(AND(Z$142=4,AA16=3),4)+IF(AND(Z$142=4,AA16=4),2)+IF(AND(Z$142=3,AA16=1),6)+IF(AND(Z$142=3,AA16=2),4)+IF(AND(Z$142=3,AA16=3),2)+IF(AND(Z$142=2,AA16=1),4)+IF(AND(Z$142=2,AA16=2),2)+IF(AND(Z$142=1,AA16=1),2)</f>
        <v>0</v>
      </c>
      <c r="AD16" s="2" t="s">
        <v>29</v>
      </c>
      <c r="AE16" s="4">
        <f t="shared" si="3"/>
        <v>0</v>
      </c>
      <c r="AF16" s="11">
        <f t="shared" si="4"/>
        <v>9</v>
      </c>
      <c r="AG16" s="2">
        <v>33.838000000000001</v>
      </c>
      <c r="AH16" s="2"/>
      <c r="AI16" s="2" t="s">
        <v>29</v>
      </c>
      <c r="AJ16" s="2"/>
      <c r="AK16" s="6"/>
      <c r="AL16" s="19">
        <f t="shared" si="5"/>
        <v>33.497</v>
      </c>
    </row>
    <row r="17" spans="1:38">
      <c r="A17" s="13">
        <v>7</v>
      </c>
      <c r="B17" s="1" t="s">
        <v>60</v>
      </c>
      <c r="C17" s="2">
        <v>6080</v>
      </c>
      <c r="D17" s="1">
        <v>67</v>
      </c>
      <c r="E17" s="1" t="s">
        <v>39</v>
      </c>
      <c r="F17" s="57">
        <v>30.396999999999998</v>
      </c>
      <c r="G17" s="10">
        <v>31.28</v>
      </c>
      <c r="H17" s="3">
        <v>2</v>
      </c>
      <c r="I17" s="4">
        <f>IF(AND(J$141&gt;4,H17=1),6)+IF(AND(J$141&gt;4,H17=2),4)+IF(AND(J$141&gt;4,H17=3),3)+IF(AND(J$141&gt;4,H17=4),2)+IF(AND(J$141&gt;4,H17=5),1)+IF(AND(J$141&gt;4,H17&gt;5),1)+IF(AND(J$141=4,H17=1),4)+IF(AND(J$141=4,H17=2),3)+IF(AND(J$141=4,H17=3),2)+IF(AND(J$141=4,H17=4),1)+IF(AND(J$141=3,H17=1),3)+IF(AND(J$141=3,H17=2),2)+IF(AND(J$141=3,H17=3),1)+IF(AND(J$141=2,H17=1),2)+IF(AND(J$141=2,H17=2),1)+IF(AND(J$141=1,H17=1),1)</f>
        <v>2</v>
      </c>
      <c r="J17" s="5">
        <v>3</v>
      </c>
      <c r="K17" s="5">
        <v>2</v>
      </c>
      <c r="L17" s="7">
        <f>IF(AND(J$141&gt;4,J17=1),12)+IF(AND(J$141&gt;4,J17=2),8)+IF(AND(J$141&gt;4,J17=3),6)+IF(AND(J$141&gt;4,J17=4),5)+IF(AND(J$141&gt;4,J17=5),4)+IF(AND(J$141&gt;4,J17=6),3)+IF(AND(J$141&gt;4,J17=7),2)+IF(AND(J$141&gt;4,J17&gt;7),1)+IF(AND(J$141=4,J17=1),8)+IF(AND(J$141=4,J17=2),6)+IF(AND(J$141=4,J17=3),4)+IF(AND(J$141=4,J17=4),2)+IF(AND(J$141=3,J17=1),6)+IF(AND(J$141=3,J17=2),4)+IF(AND(J$141=3,J17=3),2)+IF(AND(J$141=2,J17=1),4)+IF(AND(J$141=2,J17=2),2)+IF(AND(J$141=1,J17=1),2)</f>
        <v>2</v>
      </c>
      <c r="M17" s="7">
        <f>IF(AND(J$141&gt;4,K17=1),12)+IF(AND(J$141&gt;4,K17=2),8)+IF(AND(J$141&gt;4,K17=3),6)+IF(AND(J$141&gt;4,K17=4),5)+IF(AND(J$141&gt;4,K17=5),4)+IF(AND(J$141&gt;4,K17=6),3)+IF(AND(J$141&gt;4,K17=7),2)+IF(AND(J$141&gt;4,K17&gt;7),1)+IF(AND(J$141=4,K17=1),8)+IF(AND(J$141=4,K17=2),6)+IF(AND(J$141=4,K17=3),4)+IF(AND(J$141=4,K17=4),2)+IF(AND(J$141=3,K17=1),6)+IF(AND(J$141=3,K17=2),4)+IF(AND(J$141=3,K17=3),2)+IF(AND(J$141=2,K17=1),4)+IF(AND(J$141=2,K17=2),2)+IF(AND(J$141=1,K17=1),2)</f>
        <v>4</v>
      </c>
      <c r="N17" s="2" t="s">
        <v>31</v>
      </c>
      <c r="O17" s="4">
        <f t="shared" si="0"/>
        <v>8</v>
      </c>
      <c r="P17" s="11">
        <f t="shared" si="1"/>
        <v>8</v>
      </c>
      <c r="Q17" s="2">
        <v>31.934000000000001</v>
      </c>
      <c r="R17" s="2">
        <v>31.547999999999998</v>
      </c>
      <c r="S17" s="2" t="s">
        <v>31</v>
      </c>
      <c r="T17" s="2"/>
      <c r="U17" s="6"/>
      <c r="V17" s="19">
        <f t="shared" si="2"/>
        <v>30.396999999999998</v>
      </c>
      <c r="W17" s="10"/>
      <c r="X17" s="3"/>
      <c r="Y17" s="4">
        <f>IF(AND(Z$141&gt;4,X17=1),6)+IF(AND(Z$141&gt;4,X17=2),4)+IF(AND(Z$141&gt;4,X17=3),3)+IF(AND(Z$141&gt;4,X17=4),2)+IF(AND(Z$141&gt;4,X17=5),1)+IF(AND(Z$141&gt;4,X17&gt;5),1)+IF(AND(Z$141=4,X17=1),4)+IF(AND(Z$141=4,X17=2),3)+IF(AND(Z$141=4,X17=3),2)+IF(AND(Z$141=4,X17=4),1)+IF(AND(Z$141=3,X17=1),3)+IF(AND(Z$141=3,X17=2),2)+IF(AND(Z$141=3,X17=3),1)+IF(AND(Z$141=2,X17=1),2)+IF(AND(Z$141=2,X17=2),1)+IF(AND(Z$141=1,X17=1),1)</f>
        <v>0</v>
      </c>
      <c r="Z17" s="5"/>
      <c r="AA17" s="5"/>
      <c r="AB17" s="7">
        <f>IF(AND(Z$141&gt;4,Z17=1),12)+IF(AND(Z$141&gt;4,Z17=2),8)+IF(AND(Z$141&gt;4,Z17=3),6)+IF(AND(Z$141&gt;4,Z17=4),5)+IF(AND(Z$141&gt;4,Z17=5),4)+IF(AND(Z$141&gt;4,Z17=6),3)+IF(AND(Z$141&gt;4,Z17=7),2)+IF(AND(Z$141&gt;4,Z17&gt;7),1)+IF(AND(Z$141=4,Z17=1),8)+IF(AND(Z$141=4,Z17=2),6)+IF(AND(Z$141=4,Z17=3),4)+IF(AND(Z$141=4,Z17=4),2)+IF(AND(Z$141=3,Z17=1),6)+IF(AND(Z$141=3,Z17=2),4)+IF(AND(Z$141=3,Z17=3),2)+IF(AND(Z$141=2,Z17=1),4)+IF(AND(Z$141=2,Z17=2),2)+IF(AND(Z$141=1,Z17=1),2)</f>
        <v>0</v>
      </c>
      <c r="AC17" s="7">
        <f>IF(AND(Z$141&gt;4,AA17=1),12)+IF(AND(Z$141&gt;4,AA17=2),8)+IF(AND(Z$141&gt;4,AA17=3),6)+IF(AND(Z$141&gt;4,AA17=4),5)+IF(AND(Z$141&gt;4,AA17=5),4)+IF(AND(Z$141&gt;4,AA17=6),3)+IF(AND(Z$141&gt;4,AA17=7),2)+IF(AND(Z$141&gt;4,AA17&gt;7),1)+IF(AND(Z$141=4,AA17=1),8)+IF(AND(Z$141=4,AA17=2),6)+IF(AND(Z$141=4,AA17=3),4)+IF(AND(Z$141=4,AA17=4),2)+IF(AND(Z$141=3,AA17=1),6)+IF(AND(Z$141=3,AA17=2),4)+IF(AND(Z$141=3,AA17=3),2)+IF(AND(Z$141=2,AA17=1),4)+IF(AND(Z$141=2,AA17=2),2)+IF(AND(Z$141=1,AA17=1),2)</f>
        <v>0</v>
      </c>
      <c r="AD17" s="2" t="s">
        <v>31</v>
      </c>
      <c r="AE17" s="4">
        <f t="shared" si="3"/>
        <v>0</v>
      </c>
      <c r="AF17" s="11">
        <f t="shared" si="4"/>
        <v>8</v>
      </c>
      <c r="AG17" s="2">
        <v>32.618000000000002</v>
      </c>
      <c r="AH17" s="2"/>
      <c r="AI17" s="2" t="s">
        <v>31</v>
      </c>
      <c r="AJ17" s="2"/>
      <c r="AK17" s="6"/>
      <c r="AL17" s="19">
        <f t="shared" si="5"/>
        <v>30.396999999999998</v>
      </c>
    </row>
    <row r="18" spans="1:38">
      <c r="A18" s="13">
        <v>8</v>
      </c>
      <c r="B18" s="1" t="s">
        <v>71</v>
      </c>
      <c r="C18" s="2">
        <v>38296</v>
      </c>
      <c r="D18" s="1">
        <v>651</v>
      </c>
      <c r="E18" s="1" t="s">
        <v>65</v>
      </c>
      <c r="F18" s="57">
        <v>29.622</v>
      </c>
      <c r="G18" s="2">
        <v>31.728000000000002</v>
      </c>
      <c r="H18" s="3">
        <v>3</v>
      </c>
      <c r="I18" s="4">
        <f>IF(AND(J$141&gt;4,H18=1),6)+IF(AND(J$141&gt;4,H18=2),4)+IF(AND(J$141&gt;4,H18=3),3)+IF(AND(J$141&gt;4,H18=4),2)+IF(AND(J$141&gt;4,H18=5),1)+IF(AND(J$141&gt;4,H18&gt;5),1)+IF(AND(J$141=4,H18=1),4)+IF(AND(J$141=4,H18=2),3)+IF(AND(J$141=4,H18=3),2)+IF(AND(J$141=4,H18=4),1)+IF(AND(J$141=3,H18=1),3)+IF(AND(J$141=3,H18=2),2)+IF(AND(J$141=3,H18=3),1)+IF(AND(J$141=2,H18=1),2)+IF(AND(J$141=2,H18=2),1)+IF(AND(J$141=1,H18=1),1)</f>
        <v>1</v>
      </c>
      <c r="J18" s="5">
        <v>2</v>
      </c>
      <c r="K18" s="5">
        <v>3</v>
      </c>
      <c r="L18" s="7">
        <f>IF(AND(J$141&gt;4,J18=1),12)+IF(AND(J$141&gt;4,J18=2),8)+IF(AND(J$141&gt;4,J18=3),6)+IF(AND(J$141&gt;4,J18=4),5)+IF(AND(J$141&gt;4,J18=5),4)+IF(AND(J$141&gt;4,J18=6),3)+IF(AND(J$141&gt;4,J18=7),2)+IF(AND(J$141&gt;4,J18&gt;7),1)+IF(AND(J$141=4,J18=1),8)+IF(AND(J$141=4,J18=2),6)+IF(AND(J$141=4,J18=3),4)+IF(AND(J$141=4,J18=4),2)+IF(AND(J$141=3,J18=1),6)+IF(AND(J$141=3,J18=2),4)+IF(AND(J$141=3,J18=3),2)+IF(AND(J$141=2,J18=1),4)+IF(AND(J$141=2,J18=2),2)+IF(AND(J$141=1,J18=1),2)</f>
        <v>4</v>
      </c>
      <c r="M18" s="7">
        <f>IF(AND(J$141&gt;4,K18=1),12)+IF(AND(J$141&gt;4,K18=2),8)+IF(AND(J$141&gt;4,K18=3),6)+IF(AND(J$141&gt;4,K18=4),5)+IF(AND(J$141&gt;4,K18=5),4)+IF(AND(J$141&gt;4,K18=6),3)+IF(AND(J$141&gt;4,K18=7),2)+IF(AND(J$141&gt;4,K18&gt;7),1)+IF(AND(J$141=4,K18=1),8)+IF(AND(J$141=4,K18=2),6)+IF(AND(J$141=4,K18=3),4)+IF(AND(J$141=4,K18=4),2)+IF(AND(J$141=3,K18=1),6)+IF(AND(J$141=3,K18=2),4)+IF(AND(J$141=3,K18=3),2)+IF(AND(J$141=2,K18=1),4)+IF(AND(J$141=2,K18=2),2)+IF(AND(J$141=1,K18=1),2)</f>
        <v>2</v>
      </c>
      <c r="N18" s="2" t="s">
        <v>31</v>
      </c>
      <c r="O18" s="4">
        <f t="shared" si="0"/>
        <v>7</v>
      </c>
      <c r="P18" s="11">
        <f t="shared" si="1"/>
        <v>7</v>
      </c>
      <c r="Q18" s="2">
        <v>29.797000000000001</v>
      </c>
      <c r="R18" s="2">
        <v>32.497999999999998</v>
      </c>
      <c r="S18" s="2" t="s">
        <v>31</v>
      </c>
      <c r="T18" s="2"/>
      <c r="U18" s="6"/>
      <c r="V18" s="19">
        <f t="shared" si="2"/>
        <v>29.622</v>
      </c>
      <c r="W18" s="2"/>
      <c r="X18" s="3"/>
      <c r="Y18" s="4">
        <f>IF(AND(Z$141&gt;4,X18=1),6)+IF(AND(Z$141&gt;4,X18=2),4)+IF(AND(Z$141&gt;4,X18=3),3)+IF(AND(Z$141&gt;4,X18=4),2)+IF(AND(Z$141&gt;4,X18=5),1)+IF(AND(Z$141&gt;4,X18&gt;5),1)+IF(AND(Z$141=4,X18=1),4)+IF(AND(Z$141=4,X18=2),3)+IF(AND(Z$141=4,X18=3),2)+IF(AND(Z$141=4,X18=4),1)+IF(AND(Z$141=3,X18=1),3)+IF(AND(Z$141=3,X18=2),2)+IF(AND(Z$141=3,X18=3),1)+IF(AND(Z$141=2,X18=1),2)+IF(AND(Z$141=2,X18=2),1)+IF(AND(Z$141=1,X18=1),1)</f>
        <v>0</v>
      </c>
      <c r="Z18" s="5"/>
      <c r="AA18" s="5"/>
      <c r="AB18" s="7">
        <f>IF(AND(Z$141&gt;4,Z18=1),12)+IF(AND(Z$141&gt;4,Z18=2),8)+IF(AND(Z$141&gt;4,Z18=3),6)+IF(AND(Z$141&gt;4,Z18=4),5)+IF(AND(Z$141&gt;4,Z18=5),4)+IF(AND(Z$141&gt;4,Z18=6),3)+IF(AND(Z$141&gt;4,Z18=7),2)+IF(AND(Z$141&gt;4,Z18&gt;7),1)+IF(AND(Z$141=4,Z18=1),8)+IF(AND(Z$141=4,Z18=2),6)+IF(AND(Z$141=4,Z18=3),4)+IF(AND(Z$141=4,Z18=4),2)+IF(AND(Z$141=3,Z18=1),6)+IF(AND(Z$141=3,Z18=2),4)+IF(AND(Z$141=3,Z18=3),2)+IF(AND(Z$141=2,Z18=1),4)+IF(AND(Z$141=2,Z18=2),2)+IF(AND(Z$141=1,Z18=1),2)</f>
        <v>0</v>
      </c>
      <c r="AC18" s="7">
        <f>IF(AND(Z$141&gt;4,AA18=1),12)+IF(AND(Z$141&gt;4,AA18=2),8)+IF(AND(Z$141&gt;4,AA18=3),6)+IF(AND(Z$141&gt;4,AA18=4),5)+IF(AND(Z$141&gt;4,AA18=5),4)+IF(AND(Z$141&gt;4,AA18=6),3)+IF(AND(Z$141&gt;4,AA18=7),2)+IF(AND(Z$141&gt;4,AA18&gt;7),1)+IF(AND(Z$141=4,AA18=1),8)+IF(AND(Z$141=4,AA18=2),6)+IF(AND(Z$141=4,AA18=3),4)+IF(AND(Z$141=4,AA18=4),2)+IF(AND(Z$141=3,AA18=1),6)+IF(AND(Z$141=3,AA18=2),4)+IF(AND(Z$141=3,AA18=3),2)+IF(AND(Z$141=2,AA18=1),4)+IF(AND(Z$141=2,AA18=2),2)+IF(AND(Z$141=1,AA18=1),2)</f>
        <v>0</v>
      </c>
      <c r="AD18" s="2" t="s">
        <v>31</v>
      </c>
      <c r="AE18" s="4">
        <f t="shared" si="3"/>
        <v>0</v>
      </c>
      <c r="AF18" s="11">
        <f t="shared" si="4"/>
        <v>7</v>
      </c>
      <c r="AG18" s="2">
        <v>30.652999999999999</v>
      </c>
      <c r="AH18" s="2"/>
      <c r="AI18" s="2" t="s">
        <v>31</v>
      </c>
      <c r="AJ18" s="2"/>
      <c r="AK18" s="6"/>
      <c r="AL18" s="19">
        <f t="shared" si="5"/>
        <v>29.622</v>
      </c>
    </row>
    <row r="19" spans="1:38">
      <c r="A19" s="13">
        <v>9</v>
      </c>
      <c r="B19" s="1" t="s">
        <v>118</v>
      </c>
      <c r="C19" s="2">
        <v>6929</v>
      </c>
      <c r="D19" s="1">
        <v>39</v>
      </c>
      <c r="E19" s="1" t="s">
        <v>119</v>
      </c>
      <c r="F19" s="57">
        <v>27.474</v>
      </c>
      <c r="G19" s="10"/>
      <c r="H19" s="3"/>
      <c r="I19" s="4">
        <f>IF(AND(J$140&gt;4,H19=1),6)+IF(AND(J$140&gt;4,H19=2),4)+IF(AND(J$140&gt;4,H19=3),3)+IF(AND(J$140&gt;4,H19=4),2)+IF(AND(J$140&gt;4,H19=5),1)+IF(AND(J$140&gt;4,H19&gt;5),1)+IF(AND(J$140=4,H19=1),4)+IF(AND(J$140=4,H19=2),3)+IF(AND(J$140=4,H19=3),2)+IF(AND(J$140=4,H19=4),1)+IF(AND(J$140=3,H19=1),3)+IF(AND(J$140=3,H19=2),2)+IF(AND(J$140=3,H19=3),1)+IF(AND(J$140=2,H19=1),2)+IF(AND(J$140=2,H19=2),1)+IF(AND(J$140=1,H19=1),1)</f>
        <v>0</v>
      </c>
      <c r="J19" s="5">
        <v>3</v>
      </c>
      <c r="K19" s="5">
        <v>3</v>
      </c>
      <c r="L19" s="7">
        <f>IF(AND(J$140&gt;4,J19=1),12)+IF(AND(J$140&gt;4,J19=2),8)+IF(AND(J$140&gt;4,J19=3),6)+IF(AND(J$140&gt;4,J19=4),5)+IF(AND(J$140&gt;4,J19=5),4)+IF(AND(J$140&gt;4,J19=6),3)+IF(AND(J$140&gt;4,J19=7),2)+IF(AND(J$140&gt;4,J19&gt;7),1)+IF(AND(J$140=4,J19=1),8)+IF(AND(J$140=4,J19=2),6)+IF(AND(J$140=4,J19=3),4)+IF(AND(J$140=4,J19=4),2)+IF(AND(J$140=3,J19=1),6)+IF(AND(J$140=3,J19=2),4)+IF(AND(J$140=3,J19=3),2)+IF(AND(J$140=2,J19=1),4)+IF(AND(J$140=2,J19=2),2)+IF(AND(J$140=1,J19=1),2)</f>
        <v>2</v>
      </c>
      <c r="M19" s="7">
        <f>IF(AND(J$140&gt;4,K19=1),12)+IF(AND(J$140&gt;4,K19=2),8)+IF(AND(J$140&gt;4,K19=3),6)+IF(AND(J$140&gt;4,K19=4),5)+IF(AND(J$140&gt;4,K19=5),4)+IF(AND(J$140&gt;4,K19=6),3)+IF(AND(J$140&gt;4,K19=7),2)+IF(AND(J$140&gt;4,K19&gt;7),1)+IF(AND(J$140=4,K19=1),8)+IF(AND(J$140=4,K19=2),6)+IF(AND(J$140=4,K19=3),4)+IF(AND(J$140=4,K19=4),2)+IF(AND(J$140=3,K19=1),6)+IF(AND(J$140=3,K19=2),4)+IF(AND(J$140=3,K19=3),2)+IF(AND(J$140=2,K19=1),4)+IF(AND(J$140=2,K19=2),2)+IF(AND(J$140=1,K19=1),2)</f>
        <v>2</v>
      </c>
      <c r="N19" s="2" t="s">
        <v>26</v>
      </c>
      <c r="O19" s="4">
        <f t="shared" si="0"/>
        <v>4</v>
      </c>
      <c r="P19" s="11">
        <f t="shared" si="1"/>
        <v>4</v>
      </c>
      <c r="Q19" s="2">
        <v>34.808</v>
      </c>
      <c r="R19" s="2">
        <v>31.085999999999999</v>
      </c>
      <c r="S19" s="2" t="s">
        <v>26</v>
      </c>
      <c r="T19" s="2" t="s">
        <v>120</v>
      </c>
      <c r="U19" s="6"/>
      <c r="V19" s="19">
        <f t="shared" si="2"/>
        <v>27.474</v>
      </c>
      <c r="W19" s="10"/>
      <c r="X19" s="3"/>
      <c r="Y19" s="4">
        <f>IF(AND(Z$140&gt;4,X19=1),6)+IF(AND(Z$140&gt;4,X19=2),4)+IF(AND(Z$140&gt;4,X19=3),3)+IF(AND(Z$140&gt;4,X19=4),2)+IF(AND(Z$140&gt;4,X19=5),1)+IF(AND(Z$140&gt;4,X19&gt;5),1)+IF(AND(Z$140=4,X19=1),4)+IF(AND(Z$140=4,X19=2),3)+IF(AND(Z$140=4,X19=3),2)+IF(AND(Z$140=4,X19=4),1)+IF(AND(Z$140=3,X19=1),3)+IF(AND(Z$140=3,X19=2),2)+IF(AND(Z$140=3,X19=3),1)+IF(AND(Z$140=2,X19=1),2)+IF(AND(Z$140=2,X19=2),1)+IF(AND(Z$140=1,X19=1),1)</f>
        <v>0</v>
      </c>
      <c r="Z19" s="5"/>
      <c r="AA19" s="5"/>
      <c r="AB19" s="7">
        <f>IF(AND(Z$140&gt;4,Z19=1),12)+IF(AND(Z$140&gt;4,Z19=2),8)+IF(AND(Z$140&gt;4,Z19=3),6)+IF(AND(Z$140&gt;4,Z19=4),5)+IF(AND(Z$140&gt;4,Z19=5),4)+IF(AND(Z$140&gt;4,Z19=6),3)+IF(AND(Z$140&gt;4,Z19=7),2)+IF(AND(Z$140&gt;4,Z19&gt;7),1)+IF(AND(Z$140=4,Z19=1),8)+IF(AND(Z$140=4,Z19=2),6)+IF(AND(Z$140=4,Z19=3),4)+IF(AND(Z$140=4,Z19=4),2)+IF(AND(Z$140=3,Z19=1),6)+IF(AND(Z$140=3,Z19=2),4)+IF(AND(Z$140=3,Z19=3),2)+IF(AND(Z$140=2,Z19=1),4)+IF(AND(Z$140=2,Z19=2),2)+IF(AND(Z$140=1,Z19=1),2)</f>
        <v>0</v>
      </c>
      <c r="AC19" s="7">
        <f>IF(AND(Z$140&gt;4,AA19=1),12)+IF(AND(Z$140&gt;4,AA19=2),8)+IF(AND(Z$140&gt;4,AA19=3),6)+IF(AND(Z$140&gt;4,AA19=4),5)+IF(AND(Z$140&gt;4,AA19=5),4)+IF(AND(Z$140&gt;4,AA19=6),3)+IF(AND(Z$140&gt;4,AA19=7),2)+IF(AND(Z$140&gt;4,AA19&gt;7),1)+IF(AND(Z$140=4,AA19=1),8)+IF(AND(Z$140=4,AA19=2),6)+IF(AND(Z$140=4,AA19=3),4)+IF(AND(Z$140=4,AA19=4),2)+IF(AND(Z$140=3,AA19=1),6)+IF(AND(Z$140=3,AA19=2),4)+IF(AND(Z$140=3,AA19=3),2)+IF(AND(Z$140=2,AA19=1),4)+IF(AND(Z$140=2,AA19=2),2)+IF(AND(Z$140=1,AA19=1),2)</f>
        <v>0</v>
      </c>
      <c r="AD19" s="2" t="s">
        <v>26</v>
      </c>
      <c r="AE19" s="4">
        <f t="shared" si="3"/>
        <v>0</v>
      </c>
      <c r="AF19" s="11">
        <f t="shared" si="4"/>
        <v>4</v>
      </c>
      <c r="AG19" s="2"/>
      <c r="AH19" s="2"/>
      <c r="AI19" s="2" t="s">
        <v>26</v>
      </c>
      <c r="AJ19" s="2" t="s">
        <v>120</v>
      </c>
      <c r="AK19" s="6"/>
      <c r="AL19" s="19">
        <f t="shared" si="5"/>
        <v>27.474</v>
      </c>
    </row>
    <row r="20" spans="1:38">
      <c r="A20" s="13">
        <v>10</v>
      </c>
      <c r="B20" s="1" t="s">
        <v>154</v>
      </c>
      <c r="C20" s="2">
        <v>43878</v>
      </c>
      <c r="D20" s="1">
        <v>501</v>
      </c>
      <c r="E20" s="1" t="s">
        <v>151</v>
      </c>
      <c r="F20" s="57">
        <v>31.658999999999999</v>
      </c>
      <c r="G20" s="2">
        <v>36.600999999999999</v>
      </c>
      <c r="H20" s="3">
        <v>3</v>
      </c>
      <c r="I20" s="4">
        <f>IF(AND(J$142&gt;4,H20=1),6)+IF(AND(J$142&gt;4,H20=2),4)+IF(AND(J$142&gt;4,H20=3),3)+IF(AND(J$142&gt;4,H20=4),2)+IF(AND(J$142&gt;4,H20=5),1)+IF(AND(J$142&gt;4,H20&gt;5),1)+IF(AND(J$142=4,H20=1),4)+IF(AND(J$142=4,H20=2),3)+IF(AND(J$142=4,H20=3),2)+IF(AND(J$142=4,H20=4),1)+IF(AND(J$142=3,H20=1),3)+IF(AND(J$142=3,H20=2),2)+IF(AND(J$142=3,H20=3),1)+IF(AND(J$142=2,H20=1),2)+IF(AND(J$142=2,H20=2),1)+IF(AND(J$142=1,H20=1),1)</f>
        <v>2</v>
      </c>
      <c r="J20" s="5"/>
      <c r="K20" s="5"/>
      <c r="L20" s="7">
        <f>IF(AND(J$142&gt;4,J20=1),12)+IF(AND(J$142&gt;4,J20=2),8)+IF(AND(J$142&gt;4,J20=3),6)+IF(AND(J$142&gt;4,J20=4),5)+IF(AND(J$142&gt;4,J20=5),4)+IF(AND(J$142&gt;4,J20=6),3)+IF(AND(J$142&gt;4,J20=7),2)+IF(AND(J$142&gt;4,J20&gt;7),1)+IF(AND(J$142=4,J20=1),8)+IF(AND(J$142=4,J20=2),6)+IF(AND(J$142=4,J20=3),4)+IF(AND(J$142=4,J20=4),2)+IF(AND(J$142=3,J20=1),6)+IF(AND(J$142=3,J20=2),4)+IF(AND(J$142=3,J20=3),2)+IF(AND(J$142=2,J20=1),4)+IF(AND(J$142=2,J20=2),2)+IF(AND(J$142=1,J20=1),2)</f>
        <v>0</v>
      </c>
      <c r="M20" s="7">
        <f>IF(AND(J$142&gt;4,K20=1),12)+IF(AND(J$142&gt;4,K20=2),8)+IF(AND(J$142&gt;4,K20=3),6)+IF(AND(J$142&gt;4,K20=4),5)+IF(AND(J$142&gt;4,K20=5),4)+IF(AND(J$142&gt;4,K20=6),3)+IF(AND(J$142&gt;4,K20=7),2)+IF(AND(J$142&gt;4,K20&gt;7),1)+IF(AND(J$142=4,K20=1),8)+IF(AND(J$142=4,K20=2),6)+IF(AND(J$142=4,K20=3),4)+IF(AND(J$142=4,K20=4),2)+IF(AND(J$142=3,K20=1),6)+IF(AND(J$142=3,K20=2),4)+IF(AND(J$142=3,K20=3),2)+IF(AND(J$142=2,K20=1),4)+IF(AND(J$142=2,K20=2),2)+IF(AND(J$142=1,K20=1),2)</f>
        <v>0</v>
      </c>
      <c r="N20" s="2" t="s">
        <v>29</v>
      </c>
      <c r="O20" s="4">
        <f t="shared" si="0"/>
        <v>2</v>
      </c>
      <c r="P20" s="11">
        <f t="shared" si="1"/>
        <v>2</v>
      </c>
      <c r="Q20" s="2"/>
      <c r="R20" s="2"/>
      <c r="S20" s="2" t="s">
        <v>29</v>
      </c>
      <c r="T20" s="6"/>
      <c r="U20" s="6"/>
      <c r="V20" s="19">
        <f t="shared" si="2"/>
        <v>31.658999999999999</v>
      </c>
      <c r="W20" s="2"/>
      <c r="X20" s="3"/>
      <c r="Y20" s="4">
        <f>IF(AND(Z$142&gt;4,X20=1),6)+IF(AND(Z$142&gt;4,X20=2),4)+IF(AND(Z$142&gt;4,X20=3),3)+IF(AND(Z$142&gt;4,X20=4),2)+IF(AND(Z$142&gt;4,X20=5),1)+IF(AND(Z$142&gt;4,X20&gt;5),1)+IF(AND(Z$142=4,X20=1),4)+IF(AND(Z$142=4,X20=2),3)+IF(AND(Z$142=4,X20=3),2)+IF(AND(Z$142=4,X20=4),1)+IF(AND(Z$142=3,X20=1),3)+IF(AND(Z$142=3,X20=2),2)+IF(AND(Z$142=3,X20=3),1)+IF(AND(Z$142=2,X20=1),2)+IF(AND(Z$142=2,X20=2),1)+IF(AND(Z$142=1,X20=1),1)</f>
        <v>0</v>
      </c>
      <c r="Z20" s="5"/>
      <c r="AA20" s="5"/>
      <c r="AB20" s="7">
        <f>IF(AND(Z$142&gt;4,Z20=1),12)+IF(AND(Z$142&gt;4,Z20=2),8)+IF(AND(Z$142&gt;4,Z20=3),6)+IF(AND(Z$142&gt;4,Z20=4),5)+IF(AND(Z$142&gt;4,Z20=5),4)+IF(AND(Z$142&gt;4,Z20=6),3)+IF(AND(Z$142&gt;4,Z20=7),2)+IF(AND(Z$142&gt;4,Z20&gt;7),1)+IF(AND(Z$142=4,Z20=1),8)+IF(AND(Z$142=4,Z20=2),6)+IF(AND(Z$142=4,Z20=3),4)+IF(AND(Z$142=4,Z20=4),2)+IF(AND(Z$142=3,Z20=1),6)+IF(AND(Z$142=3,Z20=2),4)+IF(AND(Z$142=3,Z20=3),2)+IF(AND(Z$142=2,Z20=1),4)+IF(AND(Z$142=2,Z20=2),2)+IF(AND(Z$142=1,Z20=1),2)</f>
        <v>0</v>
      </c>
      <c r="AC20" s="7">
        <f>IF(AND(Z$142&gt;4,AA20=1),12)+IF(AND(Z$142&gt;4,AA20=2),8)+IF(AND(Z$142&gt;4,AA20=3),6)+IF(AND(Z$142&gt;4,AA20=4),5)+IF(AND(Z$142&gt;4,AA20=5),4)+IF(AND(Z$142&gt;4,AA20=6),3)+IF(AND(Z$142&gt;4,AA20=7),2)+IF(AND(Z$142&gt;4,AA20&gt;7),1)+IF(AND(Z$142=4,AA20=1),8)+IF(AND(Z$142=4,AA20=2),6)+IF(AND(Z$142=4,AA20=3),4)+IF(AND(Z$142=4,AA20=4),2)+IF(AND(Z$142=3,AA20=1),6)+IF(AND(Z$142=3,AA20=2),4)+IF(AND(Z$142=3,AA20=3),2)+IF(AND(Z$142=2,AA20=1),4)+IF(AND(Z$142=2,AA20=2),2)+IF(AND(Z$142=1,AA20=1),2)</f>
        <v>0</v>
      </c>
      <c r="AD20" s="2" t="s">
        <v>29</v>
      </c>
      <c r="AE20" s="4">
        <f t="shared" si="3"/>
        <v>0</v>
      </c>
      <c r="AF20" s="11">
        <f t="shared" si="4"/>
        <v>2</v>
      </c>
      <c r="AG20" s="2"/>
      <c r="AH20" s="2"/>
      <c r="AI20" s="2" t="s">
        <v>29</v>
      </c>
      <c r="AJ20" s="6"/>
      <c r="AK20" s="6"/>
      <c r="AL20" s="19">
        <f t="shared" si="5"/>
        <v>31.658999999999999</v>
      </c>
    </row>
    <row r="21" spans="1:38">
      <c r="A21" s="13">
        <v>11</v>
      </c>
      <c r="B21" s="1" t="s">
        <v>93</v>
      </c>
      <c r="C21" s="2">
        <v>40468</v>
      </c>
      <c r="D21" s="1">
        <v>27</v>
      </c>
      <c r="E21" s="1" t="s">
        <v>39</v>
      </c>
      <c r="F21" s="57">
        <v>28.148</v>
      </c>
      <c r="G21" s="10"/>
      <c r="H21" s="3"/>
      <c r="I21" s="4">
        <f>IF(AND(J$140&gt;4,H21=1),6)+IF(AND(J$140&gt;4,H21=2),4)+IF(AND(J$140&gt;4,H21=3),3)+IF(AND(J$140&gt;4,H21=4),2)+IF(AND(J$140&gt;4,H21=5),1)+IF(AND(J$140&gt;4,H21&gt;5),1)+IF(AND(J$140=4,H21=1),4)+IF(AND(J$140=4,H21=2),3)+IF(AND(J$140=4,H21=3),2)+IF(AND(J$140=4,H21=4),1)+IF(AND(J$140=3,H21=1),3)+IF(AND(J$140=3,H21=2),2)+IF(AND(J$140=3,H21=3),1)+IF(AND(J$140=2,H21=1),2)+IF(AND(J$140=2,H21=2),1)+IF(AND(J$140=1,H21=1),1)</f>
        <v>0</v>
      </c>
      <c r="J21" s="5"/>
      <c r="K21" s="5"/>
      <c r="L21" s="7">
        <f>IF(AND(J$140&gt;4,J21=1),12)+IF(AND(J$140&gt;4,J21=2),8)+IF(AND(J$140&gt;4,J21=3),6)+IF(AND(J$140&gt;4,J21=4),5)+IF(AND(J$140&gt;4,J21=5),4)+IF(AND(J$140&gt;4,J21=6),3)+IF(AND(J$140&gt;4,J21=7),2)+IF(AND(J$140&gt;4,J21&gt;7),1)+IF(AND(J$140=4,J21=1),8)+IF(AND(J$140=4,J21=2),6)+IF(AND(J$140=4,J21=3),4)+IF(AND(J$140=4,J21=4),2)+IF(AND(J$140=3,J21=1),6)+IF(AND(J$140=3,J21=2),4)+IF(AND(J$140=3,J21=3),2)+IF(AND(J$140=2,J21=1),4)+IF(AND(J$140=2,J21=2),2)+IF(AND(J$140=1,J21=1),2)</f>
        <v>0</v>
      </c>
      <c r="M21" s="7">
        <f>IF(AND(J$140&gt;4,K21=1),12)+IF(AND(J$140&gt;4,K21=2),8)+IF(AND(J$140&gt;4,K21=3),6)+IF(AND(J$140&gt;4,K21=4),5)+IF(AND(J$140&gt;4,K21=5),4)+IF(AND(J$140&gt;4,K21=6),3)+IF(AND(J$140&gt;4,K21=7),2)+IF(AND(J$140&gt;4,K21&gt;7),1)+IF(AND(J$140=4,K21=1),8)+IF(AND(J$140=4,K21=2),6)+IF(AND(J$140=4,K21=3),4)+IF(AND(J$140=4,K21=4),2)+IF(AND(J$140=3,K21=1),6)+IF(AND(J$140=3,K21=2),4)+IF(AND(J$140=3,K21=3),2)+IF(AND(J$140=2,K21=1),4)+IF(AND(J$140=2,K21=2),2)+IF(AND(J$140=1,K21=1),2)</f>
        <v>0</v>
      </c>
      <c r="N21" s="2" t="s">
        <v>40</v>
      </c>
      <c r="O21" s="4">
        <f t="shared" si="0"/>
        <v>0</v>
      </c>
      <c r="P21" s="11">
        <f t="shared" si="1"/>
        <v>0</v>
      </c>
      <c r="Q21" s="2"/>
      <c r="R21" s="2"/>
      <c r="S21" s="2" t="s">
        <v>31</v>
      </c>
      <c r="T21" s="6"/>
      <c r="U21" s="6"/>
      <c r="V21" s="19">
        <f t="shared" si="2"/>
        <v>28.148</v>
      </c>
      <c r="W21" s="10"/>
      <c r="X21" s="3"/>
      <c r="Y21" s="4">
        <f>IF(AND(Z$140&gt;4,X21=1),6)+IF(AND(Z$140&gt;4,X21=2),4)+IF(AND(Z$140&gt;4,X21=3),3)+IF(AND(Z$140&gt;4,X21=4),2)+IF(AND(Z$140&gt;4,X21=5),1)+IF(AND(Z$140&gt;4,X21&gt;5),1)+IF(AND(Z$140=4,X21=1),4)+IF(AND(Z$140=4,X21=2),3)+IF(AND(Z$140=4,X21=3),2)+IF(AND(Z$140=4,X21=4),1)+IF(AND(Z$140=3,X21=1),3)+IF(AND(Z$140=3,X21=2),2)+IF(AND(Z$140=3,X21=3),1)+IF(AND(Z$140=2,X21=1),2)+IF(AND(Z$140=2,X21=2),1)+IF(AND(Z$140=1,X21=1),1)</f>
        <v>0</v>
      </c>
      <c r="Z21" s="5"/>
      <c r="AA21" s="5"/>
      <c r="AB21" s="7">
        <f>IF(AND(Z$140&gt;4,Z21=1),12)+IF(AND(Z$140&gt;4,Z21=2),8)+IF(AND(Z$140&gt;4,Z21=3),6)+IF(AND(Z$140&gt;4,Z21=4),5)+IF(AND(Z$140&gt;4,Z21=5),4)+IF(AND(Z$140&gt;4,Z21=6),3)+IF(AND(Z$140&gt;4,Z21=7),2)+IF(AND(Z$140&gt;4,Z21&gt;7),1)+IF(AND(Z$140=4,Z21=1),8)+IF(AND(Z$140=4,Z21=2),6)+IF(AND(Z$140=4,Z21=3),4)+IF(AND(Z$140=4,Z21=4),2)+IF(AND(Z$140=3,Z21=1),6)+IF(AND(Z$140=3,Z21=2),4)+IF(AND(Z$140=3,Z21=3),2)+IF(AND(Z$140=2,Z21=1),4)+IF(AND(Z$140=2,Z21=2),2)+IF(AND(Z$140=1,Z21=1),2)</f>
        <v>0</v>
      </c>
      <c r="AC21" s="7">
        <f>IF(AND(Z$140&gt;4,AA21=1),12)+IF(AND(Z$140&gt;4,AA21=2),8)+IF(AND(Z$140&gt;4,AA21=3),6)+IF(AND(Z$140&gt;4,AA21=4),5)+IF(AND(Z$140&gt;4,AA21=5),4)+IF(AND(Z$140&gt;4,AA21=6),3)+IF(AND(Z$140&gt;4,AA21=7),2)+IF(AND(Z$140&gt;4,AA21&gt;7),1)+IF(AND(Z$140=4,AA21=1),8)+IF(AND(Z$140=4,AA21=2),6)+IF(AND(Z$140=4,AA21=3),4)+IF(AND(Z$140=4,AA21=4),2)+IF(AND(Z$140=3,AA21=1),6)+IF(AND(Z$140=3,AA21=2),4)+IF(AND(Z$140=3,AA21=3),2)+IF(AND(Z$140=2,AA21=1),4)+IF(AND(Z$140=2,AA21=2),2)+IF(AND(Z$140=1,AA21=1),2)</f>
        <v>0</v>
      </c>
      <c r="AD21" s="2" t="s">
        <v>26</v>
      </c>
      <c r="AE21" s="4">
        <f t="shared" si="3"/>
        <v>0</v>
      </c>
      <c r="AF21" s="11">
        <f t="shared" si="4"/>
        <v>0</v>
      </c>
      <c r="AG21" s="10">
        <v>28.17</v>
      </c>
      <c r="AH21" s="2"/>
      <c r="AI21" s="2" t="s">
        <v>26</v>
      </c>
      <c r="AJ21" s="6"/>
      <c r="AK21" s="6"/>
      <c r="AL21" s="19">
        <f t="shared" si="5"/>
        <v>28.148</v>
      </c>
    </row>
    <row r="22" spans="1:38">
      <c r="A22" s="13">
        <v>12</v>
      </c>
      <c r="B22" s="1" t="s">
        <v>166</v>
      </c>
      <c r="C22" s="2">
        <v>43590</v>
      </c>
      <c r="D22" s="1">
        <v>122</v>
      </c>
      <c r="E22" s="1" t="s">
        <v>167</v>
      </c>
      <c r="F22" s="57">
        <v>99.998999999999995</v>
      </c>
      <c r="G22" s="2">
        <v>36.055</v>
      </c>
      <c r="H22" s="3"/>
      <c r="I22" s="2"/>
      <c r="J22" s="5"/>
      <c r="K22" s="5"/>
      <c r="L22" s="2"/>
      <c r="M22" s="2"/>
      <c r="N22" s="2" t="s">
        <v>40</v>
      </c>
      <c r="O22" s="4"/>
      <c r="P22" s="11"/>
      <c r="Q22" s="2">
        <v>33.137</v>
      </c>
      <c r="R22" s="2">
        <v>33.856000000000002</v>
      </c>
      <c r="S22" s="2" t="s">
        <v>29</v>
      </c>
      <c r="T22" s="8" t="s">
        <v>70</v>
      </c>
      <c r="U22" s="6"/>
      <c r="V22" s="19">
        <f t="shared" si="2"/>
        <v>33.137</v>
      </c>
      <c r="W22" s="2"/>
      <c r="X22" s="3"/>
      <c r="Y22" s="4">
        <f>IF(AND(Z$142&gt;4,X22=1),6)+IF(AND(Z$142&gt;4,X22=2),4)+IF(AND(Z$142&gt;4,X22=3),3)+IF(AND(Z$142&gt;4,X22=4),2)+IF(AND(Z$142&gt;4,X22=5),1)+IF(AND(Z$142&gt;4,X22&gt;5),1)+IF(AND(Z$142=4,X22=1),4)+IF(AND(Z$142=4,X22=2),3)+IF(AND(Z$142=4,X22=3),2)+IF(AND(Z$142=4,X22=4),1)+IF(AND(Z$142=3,X22=1),3)+IF(AND(Z$142=3,X22=2),2)+IF(AND(Z$142=3,X22=3),1)+IF(AND(Z$142=2,X22=1),2)+IF(AND(Z$142=2,X22=2),1)+IF(AND(Z$142=1,X22=1),1)</f>
        <v>0</v>
      </c>
      <c r="Z22" s="5"/>
      <c r="AA22" s="5"/>
      <c r="AB22" s="7">
        <f>IF(AND(Z$142&gt;4,Z22=1),12)+IF(AND(Z$142&gt;4,Z22=2),8)+IF(AND(Z$142&gt;4,Z22=3),6)+IF(AND(Z$142&gt;4,Z22=4),5)+IF(AND(Z$142&gt;4,Z22=5),4)+IF(AND(Z$142&gt;4,Z22=6),3)+IF(AND(Z$142&gt;4,Z22=7),2)+IF(AND(Z$142&gt;4,Z22&gt;7),1)+IF(AND(Z$142=4,Z22=1),8)+IF(AND(Z$142=4,Z22=2),6)+IF(AND(Z$142=4,Z22=3),4)+IF(AND(Z$142=4,Z22=4),2)+IF(AND(Z$142=3,Z22=1),6)+IF(AND(Z$142=3,Z22=2),4)+IF(AND(Z$142=3,Z22=3),2)+IF(AND(Z$142=2,Z22=1),4)+IF(AND(Z$142=2,Z22=2),2)+IF(AND(Z$142=1,Z22=1),2)</f>
        <v>0</v>
      </c>
      <c r="AC22" s="7">
        <f>IF(AND(Z$142&gt;4,AA22=1),12)+IF(AND(Z$142&gt;4,AA22=2),8)+IF(AND(Z$142&gt;4,AA22=3),6)+IF(AND(Z$142&gt;4,AA22=4),5)+IF(AND(Z$142&gt;4,AA22=5),4)+IF(AND(Z$142&gt;4,AA22=6),3)+IF(AND(Z$142&gt;4,AA22=7),2)+IF(AND(Z$142&gt;4,AA22&gt;7),1)+IF(AND(Z$142=4,AA22=1),8)+IF(AND(Z$142=4,AA22=2),6)+IF(AND(Z$142=4,AA22=3),4)+IF(AND(Z$142=4,AA22=4),2)+IF(AND(Z$142=3,AA22=1),6)+IF(AND(Z$142=3,AA22=2),4)+IF(AND(Z$142=3,AA22=3),2)+IF(AND(Z$142=2,AA22=1),4)+IF(AND(Z$142=2,AA22=2),2)+IF(AND(Z$142=1,AA22=1),2)</f>
        <v>0</v>
      </c>
      <c r="AD22" s="2" t="s">
        <v>29</v>
      </c>
      <c r="AE22" s="4">
        <f t="shared" si="3"/>
        <v>0</v>
      </c>
      <c r="AF22" s="11">
        <f t="shared" si="4"/>
        <v>0</v>
      </c>
      <c r="AG22" s="2"/>
      <c r="AH22" s="2"/>
      <c r="AI22" s="2" t="s">
        <v>29</v>
      </c>
      <c r="AJ22" s="6"/>
      <c r="AK22" s="6"/>
      <c r="AL22" s="19">
        <f t="shared" si="5"/>
        <v>33.137</v>
      </c>
    </row>
    <row r="23" spans="1:38">
      <c r="A23" s="13">
        <v>13</v>
      </c>
      <c r="B23" s="1" t="s">
        <v>131</v>
      </c>
      <c r="C23" s="2">
        <v>9207</v>
      </c>
      <c r="D23" s="1">
        <v>180</v>
      </c>
      <c r="E23" s="1" t="s">
        <v>28</v>
      </c>
      <c r="F23" s="57">
        <v>37.750999999999998</v>
      </c>
      <c r="G23" s="2"/>
      <c r="H23" s="3"/>
      <c r="I23" s="2"/>
      <c r="J23" s="5"/>
      <c r="K23" s="5"/>
      <c r="L23" s="2"/>
      <c r="M23" s="2"/>
      <c r="N23" s="2"/>
      <c r="O23" s="4"/>
      <c r="P23" s="11"/>
      <c r="Q23" s="2"/>
      <c r="R23" s="2"/>
      <c r="S23" s="2"/>
      <c r="T23" s="2" t="s">
        <v>47</v>
      </c>
      <c r="U23" s="6"/>
      <c r="V23" s="19">
        <f t="shared" si="2"/>
        <v>37.750999999999998</v>
      </c>
      <c r="W23" s="2"/>
      <c r="X23" s="3"/>
      <c r="Y23" s="2"/>
      <c r="Z23" s="5"/>
      <c r="AA23" s="5"/>
      <c r="AB23" s="2"/>
      <c r="AC23" s="2"/>
      <c r="AD23" s="2"/>
      <c r="AE23" s="4"/>
      <c r="AF23" s="11"/>
      <c r="AG23" s="2"/>
      <c r="AH23" s="2"/>
      <c r="AI23" s="2"/>
      <c r="AJ23" s="2" t="s">
        <v>47</v>
      </c>
      <c r="AK23" s="6"/>
      <c r="AL23" s="19">
        <f t="shared" si="5"/>
        <v>37.750999999999998</v>
      </c>
    </row>
    <row r="24" spans="1:38">
      <c r="A24" s="13">
        <v>14</v>
      </c>
      <c r="B24" s="1" t="s">
        <v>162</v>
      </c>
      <c r="C24" s="2">
        <v>27383</v>
      </c>
      <c r="D24" s="1">
        <v>101</v>
      </c>
      <c r="E24" s="1" t="s">
        <v>163</v>
      </c>
      <c r="F24" s="57">
        <v>25.251999999999999</v>
      </c>
      <c r="G24" s="2"/>
      <c r="H24" s="3"/>
      <c r="I24" s="2"/>
      <c r="J24" s="5"/>
      <c r="K24" s="5"/>
      <c r="L24" s="2"/>
      <c r="M24" s="2"/>
      <c r="N24" s="2"/>
      <c r="O24" s="4"/>
      <c r="P24" s="11"/>
      <c r="Q24" s="2"/>
      <c r="R24" s="2"/>
      <c r="S24" s="2"/>
      <c r="T24" s="2" t="s">
        <v>98</v>
      </c>
      <c r="U24" s="6"/>
      <c r="V24" s="19">
        <f t="shared" si="2"/>
        <v>25.251999999999999</v>
      </c>
      <c r="W24" s="2"/>
      <c r="X24" s="3"/>
      <c r="Y24" s="2"/>
      <c r="Z24" s="5"/>
      <c r="AA24" s="5"/>
      <c r="AB24" s="2"/>
      <c r="AC24" s="2"/>
      <c r="AD24" s="2"/>
      <c r="AE24" s="4"/>
      <c r="AF24" s="11"/>
      <c r="AG24" s="2"/>
      <c r="AH24" s="2"/>
      <c r="AI24" s="2"/>
      <c r="AJ24" s="2" t="s">
        <v>98</v>
      </c>
      <c r="AK24" s="6"/>
      <c r="AL24" s="19">
        <f t="shared" si="5"/>
        <v>25.251999999999999</v>
      </c>
    </row>
    <row r="25" spans="1:38">
      <c r="A25" s="13">
        <v>15</v>
      </c>
      <c r="B25" s="1" t="s">
        <v>171</v>
      </c>
      <c r="C25" s="2">
        <v>3691</v>
      </c>
      <c r="D25" s="1">
        <v>444</v>
      </c>
      <c r="E25" s="1" t="s">
        <v>172</v>
      </c>
      <c r="F25" s="57"/>
      <c r="G25" s="2"/>
      <c r="H25" s="3"/>
      <c r="I25" s="2"/>
      <c r="J25" s="5"/>
      <c r="K25" s="5"/>
      <c r="L25" s="2"/>
      <c r="M25" s="2"/>
      <c r="N25" s="2"/>
      <c r="O25" s="4"/>
      <c r="P25" s="11"/>
      <c r="Q25" s="2"/>
      <c r="R25" s="2"/>
      <c r="S25" s="2"/>
      <c r="T25" s="2"/>
      <c r="U25" s="6"/>
      <c r="V25" s="19">
        <v>99.998999999999995</v>
      </c>
      <c r="W25" s="2"/>
      <c r="X25" s="3"/>
      <c r="Y25" s="2"/>
      <c r="Z25" s="5"/>
      <c r="AA25" s="5"/>
      <c r="AB25" s="2"/>
      <c r="AC25" s="2"/>
      <c r="AD25" s="2" t="s">
        <v>40</v>
      </c>
      <c r="AE25" s="4"/>
      <c r="AF25" s="11"/>
      <c r="AG25" s="2">
        <v>27.161000000000001</v>
      </c>
      <c r="AH25" s="2"/>
      <c r="AI25" s="2" t="s">
        <v>40</v>
      </c>
      <c r="AJ25" s="8" t="s">
        <v>120</v>
      </c>
      <c r="AK25" s="6"/>
      <c r="AL25" s="19">
        <f t="shared" si="5"/>
        <v>27.161000000000001</v>
      </c>
    </row>
    <row r="26" spans="1:38">
      <c r="A26" s="13">
        <v>16</v>
      </c>
      <c r="B26" s="1" t="s">
        <v>173</v>
      </c>
      <c r="C26" s="2">
        <v>40103</v>
      </c>
      <c r="D26" s="1">
        <v>2222</v>
      </c>
      <c r="E26" s="1" t="s">
        <v>39</v>
      </c>
      <c r="F26" s="57"/>
      <c r="G26" s="2"/>
      <c r="H26" s="3"/>
      <c r="I26" s="2"/>
      <c r="J26" s="5"/>
      <c r="K26" s="5"/>
      <c r="L26" s="2"/>
      <c r="M26" s="2"/>
      <c r="N26" s="2"/>
      <c r="O26" s="4"/>
      <c r="P26" s="11"/>
      <c r="Q26" s="2"/>
      <c r="R26" s="2"/>
      <c r="S26" s="2"/>
      <c r="T26" s="2"/>
      <c r="U26" s="6"/>
      <c r="V26" s="19">
        <v>99.998999999999995</v>
      </c>
      <c r="W26" s="2"/>
      <c r="X26" s="3"/>
      <c r="Y26" s="2"/>
      <c r="Z26" s="5"/>
      <c r="AA26" s="5"/>
      <c r="AB26" s="2"/>
      <c r="AC26" s="2"/>
      <c r="AD26" s="2" t="s">
        <v>40</v>
      </c>
      <c r="AE26" s="4"/>
      <c r="AF26" s="11"/>
      <c r="AG26" s="2">
        <v>30.047999999999998</v>
      </c>
      <c r="AH26" s="2"/>
      <c r="AI26" s="2" t="s">
        <v>40</v>
      </c>
      <c r="AJ26" s="8" t="s">
        <v>100</v>
      </c>
      <c r="AK26" s="6"/>
      <c r="AL26" s="19">
        <f t="shared" si="5"/>
        <v>30.047999999999998</v>
      </c>
    </row>
    <row r="27" spans="1:38">
      <c r="A27" s="13">
        <v>17</v>
      </c>
      <c r="B27" s="1" t="s">
        <v>131</v>
      </c>
      <c r="C27" s="2">
        <v>9207</v>
      </c>
      <c r="D27" s="1">
        <v>180</v>
      </c>
      <c r="E27" s="1" t="s">
        <v>28</v>
      </c>
      <c r="F27" s="57"/>
      <c r="G27" s="2"/>
      <c r="H27" s="3"/>
      <c r="I27" s="2"/>
      <c r="J27" s="5"/>
      <c r="K27" s="5"/>
      <c r="L27" s="2"/>
      <c r="M27" s="2"/>
      <c r="N27" s="2"/>
      <c r="O27" s="4"/>
      <c r="P27" s="11"/>
      <c r="Q27" s="2"/>
      <c r="R27" s="2"/>
      <c r="S27" s="2"/>
      <c r="T27" s="2"/>
      <c r="U27" s="6"/>
      <c r="V27" s="19">
        <v>99.998999999999995</v>
      </c>
      <c r="W27" s="2"/>
      <c r="X27" s="3"/>
      <c r="Y27" s="2"/>
      <c r="Z27" s="5"/>
      <c r="AA27" s="5"/>
      <c r="AB27" s="2"/>
      <c r="AC27" s="2"/>
      <c r="AD27" s="2" t="s">
        <v>40</v>
      </c>
      <c r="AE27" s="4"/>
      <c r="AF27" s="11"/>
      <c r="AG27" s="2">
        <v>33.835000000000001</v>
      </c>
      <c r="AH27" s="2"/>
      <c r="AI27" s="2" t="s">
        <v>40</v>
      </c>
      <c r="AJ27" s="8" t="s">
        <v>47</v>
      </c>
      <c r="AK27" s="6"/>
      <c r="AL27" s="19">
        <f t="shared" si="5"/>
        <v>33.835000000000001</v>
      </c>
    </row>
    <row r="28" spans="1:38">
      <c r="A28" s="13">
        <v>18</v>
      </c>
      <c r="B28" s="1" t="s">
        <v>175</v>
      </c>
      <c r="C28" s="2">
        <v>44462</v>
      </c>
      <c r="D28" s="1">
        <v>31</v>
      </c>
      <c r="E28" s="1" t="s">
        <v>174</v>
      </c>
      <c r="F28" s="57"/>
      <c r="G28" s="2"/>
      <c r="H28" s="3"/>
      <c r="I28" s="2"/>
      <c r="J28" s="5"/>
      <c r="K28" s="5"/>
      <c r="L28" s="2"/>
      <c r="M28" s="2"/>
      <c r="N28" s="2"/>
      <c r="O28" s="4"/>
      <c r="P28" s="11"/>
      <c r="Q28" s="2"/>
      <c r="R28" s="2"/>
      <c r="S28" s="2"/>
      <c r="T28" s="2"/>
      <c r="U28" s="6"/>
      <c r="V28" s="19">
        <v>99.998999999999995</v>
      </c>
      <c r="W28" s="2"/>
      <c r="X28" s="3"/>
      <c r="Y28" s="2"/>
      <c r="Z28" s="5"/>
      <c r="AA28" s="5"/>
      <c r="AB28" s="2"/>
      <c r="AC28" s="2"/>
      <c r="AD28" s="2" t="s">
        <v>40</v>
      </c>
      <c r="AE28" s="4"/>
      <c r="AF28" s="11"/>
      <c r="AG28" s="2">
        <v>24.43</v>
      </c>
      <c r="AH28" s="2"/>
      <c r="AI28" s="2" t="s">
        <v>40</v>
      </c>
      <c r="AJ28" s="8" t="s">
        <v>98</v>
      </c>
      <c r="AK28" s="6"/>
      <c r="AL28" s="19">
        <f t="shared" si="5"/>
        <v>24.43</v>
      </c>
    </row>
    <row r="29" spans="1:38">
      <c r="A29" s="13"/>
      <c r="B29" s="1"/>
      <c r="C29" s="2"/>
      <c r="D29" s="1"/>
      <c r="E29" s="1"/>
      <c r="F29" s="57"/>
      <c r="G29" s="2"/>
      <c r="H29" s="3"/>
      <c r="I29" s="2"/>
      <c r="J29" s="5"/>
      <c r="K29" s="5"/>
      <c r="L29" s="2"/>
      <c r="M29" s="2"/>
      <c r="N29" s="2"/>
      <c r="O29" s="4"/>
      <c r="P29" s="11"/>
      <c r="Q29" s="2"/>
      <c r="R29" s="2"/>
      <c r="S29" s="2"/>
      <c r="T29" s="2"/>
      <c r="U29" s="6"/>
      <c r="V29" s="19"/>
      <c r="W29" s="2"/>
      <c r="X29" s="3"/>
      <c r="Y29" s="2"/>
      <c r="Z29" s="5"/>
      <c r="AA29" s="5"/>
      <c r="AB29" s="2"/>
      <c r="AC29" s="2"/>
      <c r="AD29" s="2"/>
      <c r="AE29" s="4"/>
      <c r="AF29" s="11"/>
      <c r="AG29" s="2"/>
      <c r="AH29" s="2"/>
      <c r="AI29" s="2"/>
      <c r="AJ29" s="2"/>
      <c r="AK29" s="6"/>
      <c r="AL29" s="19"/>
    </row>
    <row r="30" spans="1:38">
      <c r="A30" s="13"/>
      <c r="B30" s="1"/>
      <c r="C30" s="2"/>
      <c r="D30" s="1"/>
      <c r="E30" s="1"/>
      <c r="F30" s="57"/>
      <c r="G30" s="2"/>
      <c r="H30" s="3"/>
      <c r="I30" s="2"/>
      <c r="J30" s="5"/>
      <c r="K30" s="5"/>
      <c r="L30" s="2"/>
      <c r="M30" s="2"/>
      <c r="N30" s="2"/>
      <c r="O30" s="4"/>
      <c r="P30" s="11"/>
      <c r="Q30" s="2"/>
      <c r="R30" s="2"/>
      <c r="S30" s="2"/>
      <c r="T30" s="2"/>
      <c r="U30" s="6"/>
      <c r="V30" s="19"/>
      <c r="W30" s="2"/>
      <c r="X30" s="3"/>
      <c r="Y30" s="2"/>
      <c r="Z30" s="5"/>
      <c r="AA30" s="5"/>
      <c r="AB30" s="2"/>
      <c r="AC30" s="2"/>
      <c r="AD30" s="2"/>
      <c r="AE30" s="4"/>
      <c r="AF30" s="11"/>
      <c r="AG30" s="2"/>
      <c r="AH30" s="2"/>
      <c r="AI30" s="2"/>
      <c r="AJ30" s="2"/>
      <c r="AK30" s="6"/>
      <c r="AL30" s="19"/>
    </row>
    <row r="31" spans="1:38">
      <c r="A31" s="15"/>
      <c r="B31" s="22">
        <v>18</v>
      </c>
      <c r="C31" s="16"/>
      <c r="D31" s="1"/>
      <c r="E31" s="1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>
      <c r="A32" s="15"/>
      <c r="B32" s="16"/>
      <c r="C32" s="16"/>
      <c r="D32" s="1"/>
      <c r="E32" s="1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2:5">
      <c r="B33" s="22"/>
    </row>
    <row r="34" spans="2:5">
      <c r="D34" s="37"/>
    </row>
    <row r="35" spans="2:5">
      <c r="D35" s="37"/>
    </row>
    <row r="36" spans="2:5">
      <c r="D36" s="37"/>
    </row>
    <row r="37" spans="2:5">
      <c r="D37" s="37"/>
    </row>
    <row r="44" spans="2:5">
      <c r="B44" s="38"/>
      <c r="C44" s="38"/>
    </row>
    <row r="45" spans="2:5">
      <c r="E45" s="38"/>
    </row>
    <row r="49" spans="4:5">
      <c r="D49" s="37"/>
    </row>
    <row r="50" spans="4:5">
      <c r="D50" s="37"/>
    </row>
    <row r="54" spans="4:5">
      <c r="D54" s="37"/>
    </row>
    <row r="57" spans="4:5">
      <c r="D57" s="37"/>
    </row>
    <row r="58" spans="4:5">
      <c r="D58" s="37"/>
    </row>
    <row r="59" spans="4:5">
      <c r="D59" s="37"/>
      <c r="E59" s="39"/>
    </row>
    <row r="62" spans="4:5">
      <c r="D62" s="37"/>
    </row>
    <row r="64" spans="4:5">
      <c r="D64" s="37"/>
      <c r="E64" s="39"/>
    </row>
    <row r="66" spans="2:5">
      <c r="D66" s="37"/>
    </row>
    <row r="67" spans="2:5">
      <c r="D67" s="37"/>
    </row>
    <row r="69" spans="2:5">
      <c r="B69" s="40"/>
      <c r="C69" s="40"/>
    </row>
    <row r="72" spans="2:5">
      <c r="D72" s="37"/>
    </row>
    <row r="74" spans="2:5">
      <c r="D74" s="37"/>
    </row>
    <row r="78" spans="2:5">
      <c r="B78" s="40"/>
      <c r="C78" s="40"/>
    </row>
    <row r="80" spans="2:5">
      <c r="D80" s="37"/>
      <c r="E80" s="39"/>
    </row>
    <row r="85" spans="2:4">
      <c r="B85" s="40"/>
      <c r="C85" s="40"/>
    </row>
    <row r="87" spans="2:4">
      <c r="D87" s="37"/>
    </row>
    <row r="90" spans="2:4">
      <c r="D90" s="37"/>
    </row>
    <row r="94" spans="2:4">
      <c r="D94" s="37"/>
    </row>
    <row r="99" spans="4:5">
      <c r="D99" s="37"/>
    </row>
    <row r="101" spans="4:5">
      <c r="D101" s="37"/>
    </row>
    <row r="102" spans="4:5">
      <c r="D102" s="37"/>
    </row>
    <row r="105" spans="4:5">
      <c r="D105" s="37"/>
      <c r="E105" s="39"/>
    </row>
    <row r="106" spans="4:5">
      <c r="D106" s="37"/>
      <c r="E106" s="39"/>
    </row>
    <row r="107" spans="4:5">
      <c r="D107" s="37"/>
    </row>
    <row r="110" spans="4:5">
      <c r="D110" s="37"/>
    </row>
    <row r="113" spans="4:4">
      <c r="D113" s="37"/>
    </row>
    <row r="135" spans="7:27">
      <c r="G135" s="42"/>
      <c r="H135" s="43"/>
      <c r="I135" s="42"/>
      <c r="J135" s="42"/>
      <c r="K135" s="42"/>
      <c r="W135" s="42"/>
      <c r="X135" s="43"/>
      <c r="Y135" s="42"/>
      <c r="Z135" s="42"/>
      <c r="AA135" s="42"/>
    </row>
    <row r="136" spans="7:27">
      <c r="G136" s="42"/>
      <c r="H136" s="43"/>
      <c r="I136" s="41" t="s">
        <v>36</v>
      </c>
      <c r="J136" s="41" t="s">
        <v>37</v>
      </c>
      <c r="K136" s="42"/>
      <c r="W136" s="42"/>
      <c r="X136" s="43"/>
      <c r="Y136" s="41" t="s">
        <v>36</v>
      </c>
      <c r="Z136" s="41" t="s">
        <v>37</v>
      </c>
      <c r="AA136" s="42"/>
    </row>
    <row r="137" spans="7:27">
      <c r="G137" s="42"/>
      <c r="H137" s="43" t="s">
        <v>19</v>
      </c>
      <c r="I137" s="42">
        <v>3</v>
      </c>
      <c r="J137" s="42">
        <v>3</v>
      </c>
      <c r="K137" s="42"/>
      <c r="W137" s="42"/>
      <c r="X137" s="43" t="s">
        <v>19</v>
      </c>
      <c r="Y137" s="42">
        <v>4</v>
      </c>
      <c r="Z137" s="42">
        <v>4</v>
      </c>
      <c r="AA137" s="42"/>
    </row>
    <row r="138" spans="7:27">
      <c r="G138" s="42"/>
      <c r="H138" s="43" t="s">
        <v>20</v>
      </c>
      <c r="I138" s="42">
        <v>4</v>
      </c>
      <c r="J138" s="42">
        <v>4</v>
      </c>
      <c r="K138" s="42"/>
      <c r="W138" s="42"/>
      <c r="X138" s="43" t="s">
        <v>20</v>
      </c>
      <c r="Y138" s="42">
        <v>4</v>
      </c>
      <c r="Z138" s="42">
        <v>4</v>
      </c>
      <c r="AA138" s="42"/>
    </row>
    <row r="139" spans="7:27">
      <c r="G139" s="42"/>
      <c r="H139" s="43" t="s">
        <v>21</v>
      </c>
      <c r="I139" s="42">
        <v>2</v>
      </c>
      <c r="J139" s="42">
        <v>2</v>
      </c>
      <c r="K139" s="42"/>
      <c r="W139" s="42"/>
      <c r="X139" s="43" t="s">
        <v>21</v>
      </c>
      <c r="Y139" s="42">
        <v>1</v>
      </c>
      <c r="Z139" s="42">
        <v>1</v>
      </c>
      <c r="AA139" s="42"/>
    </row>
    <row r="140" spans="7:27">
      <c r="G140" s="44"/>
      <c r="H140" s="43" t="s">
        <v>26</v>
      </c>
      <c r="I140" s="42">
        <v>3</v>
      </c>
      <c r="J140" s="42">
        <v>3</v>
      </c>
      <c r="K140" s="42"/>
      <c r="W140" s="44"/>
      <c r="X140" s="43" t="s">
        <v>26</v>
      </c>
      <c r="Y140" s="42">
        <v>5</v>
      </c>
      <c r="Z140" s="42">
        <v>5</v>
      </c>
      <c r="AA140" s="42"/>
    </row>
    <row r="141" spans="7:27">
      <c r="G141" s="44"/>
      <c r="H141" s="43" t="s">
        <v>31</v>
      </c>
      <c r="I141" s="42">
        <v>3</v>
      </c>
      <c r="J141" s="42">
        <v>3</v>
      </c>
      <c r="K141" s="42"/>
      <c r="W141" s="44"/>
      <c r="X141" s="43" t="s">
        <v>31</v>
      </c>
      <c r="Y141" s="42">
        <v>3</v>
      </c>
      <c r="Z141" s="42">
        <v>3</v>
      </c>
      <c r="AA141" s="42"/>
    </row>
    <row r="142" spans="7:27">
      <c r="G142" s="42"/>
      <c r="H142" s="43" t="s">
        <v>29</v>
      </c>
      <c r="I142" s="42">
        <v>4</v>
      </c>
      <c r="J142" s="42">
        <v>4</v>
      </c>
      <c r="K142" s="42"/>
      <c r="W142" s="42"/>
      <c r="X142" s="43" t="s">
        <v>29</v>
      </c>
      <c r="Y142" s="42">
        <v>1</v>
      </c>
      <c r="Z142" s="42">
        <v>1</v>
      </c>
      <c r="AA142" s="42"/>
    </row>
    <row r="143" spans="7:27">
      <c r="G143" s="42"/>
      <c r="H143" s="43" t="s">
        <v>40</v>
      </c>
      <c r="I143" s="42">
        <v>2</v>
      </c>
      <c r="J143" s="42">
        <v>2</v>
      </c>
      <c r="K143" s="42"/>
      <c r="W143" s="42"/>
      <c r="X143" s="43" t="s">
        <v>40</v>
      </c>
      <c r="Y143" s="42">
        <v>4</v>
      </c>
      <c r="Z143" s="42">
        <v>4</v>
      </c>
      <c r="AA143" s="42"/>
    </row>
    <row r="144" spans="7:27">
      <c r="G144" s="42"/>
      <c r="H144" s="43" t="s">
        <v>17</v>
      </c>
      <c r="I144" s="42">
        <f>SUM(I137:I143)</f>
        <v>21</v>
      </c>
      <c r="J144" s="42">
        <f>SUM(J137:J143)</f>
        <v>21</v>
      </c>
      <c r="K144" s="42"/>
      <c r="W144" s="42"/>
      <c r="X144" s="43" t="s">
        <v>17</v>
      </c>
      <c r="Y144" s="42">
        <f>SUM(Y137:Y143)</f>
        <v>22</v>
      </c>
      <c r="Z144" s="42">
        <f>SUM(Z137:Z143)</f>
        <v>22</v>
      </c>
      <c r="AA144" s="42"/>
    </row>
    <row r="145" spans="8:24">
      <c r="H145" s="27" t="s">
        <v>50</v>
      </c>
      <c r="X145" s="27" t="s">
        <v>50</v>
      </c>
    </row>
  </sheetData>
  <sortState xmlns:xlrd2="http://schemas.microsoft.com/office/spreadsheetml/2017/richdata2" ref="A11:AL28">
    <sortCondition descending="1" ref="AF11:AF28"/>
  </sortState>
  <mergeCells count="14">
    <mergeCell ref="X1:AL6"/>
    <mergeCell ref="A7:A8"/>
    <mergeCell ref="B7:B8"/>
    <mergeCell ref="C7:C8"/>
    <mergeCell ref="G7:G8"/>
    <mergeCell ref="L7:M7"/>
    <mergeCell ref="T7:T8"/>
    <mergeCell ref="U7:U8"/>
    <mergeCell ref="W7:W8"/>
    <mergeCell ref="AB7:AC7"/>
    <mergeCell ref="AJ7:AJ8"/>
    <mergeCell ref="AK7:AK8"/>
    <mergeCell ref="E1:E6"/>
    <mergeCell ref="H1:V6"/>
  </mergeCells>
  <pageMargins left="0.7" right="0.7" top="0.75" bottom="0.75" header="0.3" footer="0.3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CLASSES</vt:lpstr>
      <vt:lpstr>ABC</vt:lpstr>
      <vt:lpstr>DEF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2025-04-09T07:56:37Z</dcterms:modified>
</cp:coreProperties>
</file>