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WC\Karting\"/>
    </mc:Choice>
  </mc:AlternateContent>
  <bookViews>
    <workbookView xWindow="0" yWindow="0" windowWidth="28800" windowHeight="12435" activeTab="3"/>
  </bookViews>
  <sheets>
    <sheet name="Micro Max" sheetId="2" r:id="rId1"/>
    <sheet name="Mini Max" sheetId="16" r:id="rId2"/>
    <sheet name="Jnr Max" sheetId="7" r:id="rId3"/>
    <sheet name="Senior Max" sheetId="5" r:id="rId4"/>
    <sheet name="DD2" sheetId="15" r:id="rId5"/>
    <sheet name="Mini Rok" sheetId="17" r:id="rId6"/>
  </sheets>
  <calcPr calcId="152511"/>
</workbook>
</file>

<file path=xl/calcChain.xml><?xml version="1.0" encoding="utf-8"?>
<calcChain xmlns="http://schemas.openxmlformats.org/spreadsheetml/2006/main">
  <c r="AC17" i="5" l="1"/>
  <c r="AD17" i="5" s="1"/>
  <c r="AC18" i="5"/>
  <c r="AD18" i="5" s="1"/>
  <c r="AH17" i="17"/>
  <c r="AG17" i="17"/>
  <c r="AF17" i="17"/>
  <c r="AH16" i="17"/>
  <c r="AG16" i="17"/>
  <c r="AF16" i="17"/>
  <c r="AH14" i="17"/>
  <c r="AG14" i="17"/>
  <c r="AF14" i="17"/>
  <c r="AH15" i="17"/>
  <c r="AG15" i="17"/>
  <c r="AF15" i="17"/>
  <c r="AF13" i="17"/>
  <c r="AG13" i="17"/>
  <c r="AH13" i="17"/>
  <c r="AC18" i="15"/>
  <c r="AD18" i="15" s="1"/>
  <c r="AC17" i="17" l="1"/>
  <c r="AD17" i="17" s="1"/>
  <c r="AC16" i="17"/>
  <c r="AD16" i="17" s="1"/>
  <c r="AC14" i="17"/>
  <c r="AD14" i="17" s="1"/>
  <c r="AC14" i="5" l="1"/>
  <c r="AD14" i="5" s="1"/>
  <c r="AF16" i="2" l="1"/>
  <c r="AG16" i="2"/>
  <c r="AH16" i="2"/>
  <c r="AC16" i="2"/>
  <c r="AD16" i="2" s="1"/>
  <c r="AC15" i="17" l="1"/>
  <c r="AD15" i="17" s="1"/>
  <c r="AC15" i="15"/>
  <c r="AD15" i="15" s="1"/>
  <c r="AC15" i="5"/>
  <c r="AC13" i="5"/>
  <c r="AH17" i="7"/>
  <c r="AG17" i="7"/>
  <c r="AF17" i="7"/>
  <c r="AC17" i="7" s="1"/>
  <c r="AH15" i="16"/>
  <c r="AG15" i="16"/>
  <c r="AF15" i="16"/>
  <c r="AH12" i="16"/>
  <c r="AG12" i="16"/>
  <c r="AF12" i="16"/>
  <c r="AC12" i="16" l="1"/>
  <c r="AD12" i="16" s="1"/>
  <c r="AF11" i="17"/>
  <c r="AG11" i="17"/>
  <c r="AH11" i="17"/>
  <c r="AD15" i="5" l="1"/>
  <c r="AD13" i="5"/>
  <c r="AD17" i="7"/>
  <c r="AC13" i="17" l="1"/>
  <c r="AC11" i="17"/>
  <c r="AF21" i="15"/>
  <c r="AG21" i="15"/>
  <c r="AH21" i="15"/>
  <c r="AF20" i="15"/>
  <c r="AG20" i="15"/>
  <c r="AH20" i="15"/>
  <c r="AC20" i="15" l="1"/>
  <c r="AD20" i="15" s="1"/>
  <c r="AD13" i="17"/>
  <c r="AH14" i="2" l="1"/>
  <c r="AG14" i="2"/>
  <c r="AF14" i="2"/>
  <c r="AH19" i="7"/>
  <c r="AG19" i="7"/>
  <c r="AF19" i="7"/>
  <c r="AH11" i="7"/>
  <c r="AG11" i="7"/>
  <c r="AF11" i="7"/>
  <c r="AH7" i="5"/>
  <c r="AG7" i="5"/>
  <c r="AF7" i="5"/>
  <c r="AH14" i="15"/>
  <c r="AG14" i="15"/>
  <c r="AF14" i="15"/>
  <c r="AH12" i="15"/>
  <c r="AG12" i="15"/>
  <c r="AF12" i="15"/>
  <c r="AH16" i="15"/>
  <c r="AG16" i="15"/>
  <c r="AF16" i="15"/>
  <c r="AH12" i="5"/>
  <c r="AG12" i="5"/>
  <c r="AF12" i="5"/>
  <c r="AH10" i="7"/>
  <c r="AG10" i="7"/>
  <c r="AF10" i="7"/>
  <c r="AH12" i="7"/>
  <c r="AG12" i="7"/>
  <c r="AF12" i="7"/>
  <c r="AH9" i="7"/>
  <c r="AG9" i="7"/>
  <c r="AF9" i="7"/>
  <c r="AH14" i="16"/>
  <c r="AG14" i="16"/>
  <c r="AF14" i="16"/>
  <c r="AH11" i="16"/>
  <c r="AG11" i="16"/>
  <c r="AF11" i="16"/>
  <c r="AC11" i="16" l="1"/>
  <c r="AD11" i="16" s="1"/>
  <c r="AC12" i="15"/>
  <c r="AD12" i="15" s="1"/>
  <c r="AC16" i="15"/>
  <c r="AD16" i="15" s="1"/>
  <c r="AC14" i="2"/>
  <c r="AD14" i="2" s="1"/>
  <c r="AC14" i="16"/>
  <c r="AD14" i="16" s="1"/>
  <c r="AC12" i="5"/>
  <c r="AD12" i="5" s="1"/>
  <c r="AC7" i="5"/>
  <c r="AD7" i="5" s="1"/>
  <c r="AC10" i="7"/>
  <c r="AD10" i="7" s="1"/>
  <c r="AC11" i="7"/>
  <c r="AD11" i="7" s="1"/>
  <c r="AC9" i="7"/>
  <c r="AD9" i="7" s="1"/>
  <c r="AC15" i="16"/>
  <c r="AD15" i="16" s="1"/>
  <c r="AH10" i="17"/>
  <c r="AG10" i="17"/>
  <c r="AF10" i="17"/>
  <c r="AH9" i="17"/>
  <c r="AG9" i="17"/>
  <c r="AF9" i="17"/>
  <c r="AH12" i="17"/>
  <c r="AG12" i="17"/>
  <c r="AF12" i="17"/>
  <c r="AH7" i="17"/>
  <c r="AG7" i="17"/>
  <c r="AF7" i="17"/>
  <c r="AH8" i="17"/>
  <c r="AG8" i="17"/>
  <c r="AF8" i="17"/>
  <c r="AH6" i="17"/>
  <c r="AG6" i="17"/>
  <c r="AF6" i="17"/>
  <c r="AF7" i="15"/>
  <c r="AG7" i="15"/>
  <c r="AH7" i="15"/>
  <c r="AF8" i="15"/>
  <c r="AG8" i="15"/>
  <c r="AH8" i="15"/>
  <c r="AF13" i="15"/>
  <c r="AG13" i="15"/>
  <c r="AH13" i="15"/>
  <c r="AF11" i="15"/>
  <c r="AG11" i="15"/>
  <c r="AH11" i="15"/>
  <c r="AF9" i="15"/>
  <c r="AG9" i="15"/>
  <c r="AH9" i="15"/>
  <c r="AF10" i="15"/>
  <c r="AG10" i="15"/>
  <c r="AH10" i="15"/>
  <c r="AF17" i="15"/>
  <c r="AG17" i="15"/>
  <c r="AH17" i="15"/>
  <c r="AF19" i="15"/>
  <c r="AG19" i="15"/>
  <c r="AH19" i="15"/>
  <c r="AH6" i="15"/>
  <c r="AG6" i="15"/>
  <c r="AF6" i="15"/>
  <c r="AH16" i="5"/>
  <c r="AG16" i="5"/>
  <c r="AF16" i="5"/>
  <c r="AH11" i="5"/>
  <c r="AG11" i="5"/>
  <c r="AF11" i="5"/>
  <c r="AH8" i="5"/>
  <c r="AG8" i="5"/>
  <c r="AF8" i="5"/>
  <c r="AH10" i="5"/>
  <c r="AG10" i="5"/>
  <c r="AF10" i="5"/>
  <c r="AH9" i="5"/>
  <c r="AG9" i="5"/>
  <c r="AF9" i="5"/>
  <c r="AH6" i="5"/>
  <c r="AG6" i="5"/>
  <c r="AF6" i="5"/>
  <c r="AF6" i="16"/>
  <c r="AG6" i="16"/>
  <c r="AH6" i="16"/>
  <c r="AF8" i="16"/>
  <c r="AG8" i="16"/>
  <c r="AH8" i="16"/>
  <c r="AF9" i="16"/>
  <c r="AG9" i="16"/>
  <c r="AH9" i="16"/>
  <c r="AF10" i="16"/>
  <c r="AG10" i="16"/>
  <c r="AH10" i="16"/>
  <c r="AF13" i="16"/>
  <c r="AG13" i="16"/>
  <c r="AH13" i="16"/>
  <c r="AH7" i="16"/>
  <c r="AG7" i="16"/>
  <c r="AF7" i="16"/>
  <c r="AF6" i="2"/>
  <c r="AG6" i="2"/>
  <c r="AH6" i="2"/>
  <c r="AF8" i="2"/>
  <c r="AG8" i="2"/>
  <c r="AH8" i="2"/>
  <c r="AF10" i="2"/>
  <c r="AG10" i="2"/>
  <c r="AH10" i="2"/>
  <c r="AF9" i="2"/>
  <c r="AG9" i="2"/>
  <c r="AH9" i="2"/>
  <c r="AF13" i="2"/>
  <c r="AG13" i="2"/>
  <c r="AH13" i="2"/>
  <c r="AF12" i="2"/>
  <c r="AG12" i="2"/>
  <c r="AH12" i="2"/>
  <c r="AF11" i="2"/>
  <c r="AG11" i="2"/>
  <c r="AH11" i="2"/>
  <c r="AF15" i="2"/>
  <c r="AG15" i="2"/>
  <c r="AH15" i="2"/>
  <c r="AF17" i="2"/>
  <c r="AG17" i="2"/>
  <c r="AH17" i="2"/>
  <c r="AH7" i="2"/>
  <c r="AG7" i="2"/>
  <c r="AF7" i="2"/>
  <c r="AH6" i="7"/>
  <c r="AH18" i="7"/>
  <c r="AG18" i="7"/>
  <c r="AF18" i="7"/>
  <c r="AH14" i="7"/>
  <c r="AG14" i="7"/>
  <c r="AF14" i="7"/>
  <c r="AH15" i="7"/>
  <c r="AG15" i="7"/>
  <c r="AF15" i="7"/>
  <c r="AH16" i="7"/>
  <c r="AG16" i="7"/>
  <c r="AF16" i="7"/>
  <c r="AC12" i="7" s="1"/>
  <c r="AD12" i="7" s="1"/>
  <c r="AH13" i="7"/>
  <c r="AG13" i="7"/>
  <c r="AF13" i="7"/>
  <c r="AH8" i="7"/>
  <c r="AG8" i="7"/>
  <c r="AF8" i="7"/>
  <c r="AH7" i="7"/>
  <c r="AG7" i="7"/>
  <c r="AF7" i="7"/>
  <c r="AD11" i="17"/>
  <c r="AF6" i="7"/>
  <c r="AG6" i="7"/>
  <c r="AC17" i="15" l="1"/>
  <c r="AD17" i="15" s="1"/>
  <c r="AC19" i="15"/>
  <c r="AD19" i="15" s="1"/>
  <c r="AC9" i="5"/>
  <c r="AD9" i="5" s="1"/>
  <c r="AC15" i="7"/>
  <c r="AD15" i="7" s="1"/>
  <c r="AC9" i="17"/>
  <c r="AD9" i="17" s="1"/>
  <c r="AC10" i="17"/>
  <c r="AD10" i="17" s="1"/>
  <c r="AC6" i="7"/>
  <c r="AD6" i="7" s="1"/>
  <c r="AC8" i="7"/>
  <c r="AD8" i="7" s="1"/>
  <c r="AC11" i="5"/>
  <c r="AD11" i="5" s="1"/>
  <c r="AC12" i="17"/>
  <c r="AD12" i="17" s="1"/>
  <c r="AC7" i="17"/>
  <c r="AD7" i="17" s="1"/>
  <c r="AC8" i="17"/>
  <c r="AD8" i="17" s="1"/>
  <c r="AC6" i="17"/>
  <c r="AD6" i="17" s="1"/>
  <c r="AC11" i="15"/>
  <c r="AD11" i="15" s="1"/>
  <c r="AC9" i="15"/>
  <c r="AD9" i="15" s="1"/>
  <c r="AC21" i="15"/>
  <c r="AD21" i="15" s="1"/>
  <c r="AC14" i="15"/>
  <c r="AD14" i="15" s="1"/>
  <c r="AC10" i="15"/>
  <c r="AD10" i="15" s="1"/>
  <c r="AC13" i="15"/>
  <c r="AD13" i="15" s="1"/>
  <c r="AC6" i="15"/>
  <c r="AD6" i="15" s="1"/>
  <c r="AC8" i="15"/>
  <c r="AD8" i="15" s="1"/>
  <c r="AC7" i="15"/>
  <c r="AD7" i="15" s="1"/>
  <c r="AC16" i="5"/>
  <c r="AD16" i="5" s="1"/>
  <c r="AC8" i="5"/>
  <c r="AD8" i="5" s="1"/>
  <c r="AC6" i="5"/>
  <c r="AD6" i="5" s="1"/>
  <c r="AC14" i="7"/>
  <c r="AD14" i="7" s="1"/>
  <c r="AC19" i="7"/>
  <c r="AD19" i="7" s="1"/>
  <c r="AC7" i="7"/>
  <c r="AD7" i="7" s="1"/>
  <c r="AC18" i="7"/>
  <c r="AD18" i="7" s="1"/>
  <c r="AC13" i="7"/>
  <c r="AD13" i="7" s="1"/>
  <c r="AC16" i="7"/>
  <c r="AD16" i="7" s="1"/>
  <c r="AC13" i="16"/>
  <c r="AD13" i="16" s="1"/>
  <c r="AC10" i="16"/>
  <c r="AD10" i="16" s="1"/>
  <c r="AC9" i="16"/>
  <c r="AD9" i="16" s="1"/>
  <c r="AC7" i="16"/>
  <c r="AD7" i="16" s="1"/>
  <c r="AC8" i="16"/>
  <c r="AD8" i="16" s="1"/>
  <c r="AC6" i="16"/>
  <c r="AD6" i="16" s="1"/>
  <c r="AC7" i="2"/>
  <c r="AD7" i="2" s="1"/>
  <c r="AC11" i="2"/>
  <c r="AD11" i="2" s="1"/>
  <c r="AC13" i="2"/>
  <c r="AD13" i="2" s="1"/>
  <c r="AC17" i="2"/>
  <c r="AD17" i="2" s="1"/>
  <c r="AC12" i="2"/>
  <c r="AD12" i="2" s="1"/>
  <c r="AC15" i="2"/>
  <c r="AD15" i="2" s="1"/>
  <c r="AC10" i="2"/>
  <c r="AD10" i="2" s="1"/>
  <c r="AC9" i="2"/>
  <c r="AD9" i="2" s="1"/>
  <c r="AC8" i="2"/>
  <c r="AD8" i="2" s="1"/>
  <c r="AC6" i="2"/>
  <c r="AD6" i="2" s="1"/>
  <c r="AC10" i="5"/>
  <c r="AD10" i="5" s="1"/>
</calcChain>
</file>

<file path=xl/sharedStrings.xml><?xml version="1.0" encoding="utf-8"?>
<sst xmlns="http://schemas.openxmlformats.org/spreadsheetml/2006/main" count="235" uniqueCount="108">
  <si>
    <t>Pos</t>
  </si>
  <si>
    <t>No.</t>
  </si>
  <si>
    <t>Name</t>
  </si>
  <si>
    <t>Disc.</t>
  </si>
  <si>
    <t>Total</t>
  </si>
  <si>
    <t xml:space="preserve"> </t>
  </si>
  <si>
    <t>Lic</t>
  </si>
  <si>
    <t>Number of starters:</t>
  </si>
  <si>
    <t>Number of starters</t>
  </si>
  <si>
    <t xml:space="preserve"> (exclusions not permitted as a discard)</t>
  </si>
  <si>
    <t xml:space="preserve">REGIONAL CLASS - 3 DISCARDS </t>
  </si>
  <si>
    <t>REGIONAL CLASS - 3 DISCARDS PERMITTED         (exclusions not permitted as a discard)</t>
  </si>
  <si>
    <t>(If required number of starters attained)</t>
  </si>
  <si>
    <t xml:space="preserve">  </t>
  </si>
  <si>
    <t>Number of regional starters</t>
  </si>
  <si>
    <t>2018 WC REGIONAL CHAMPIONSHIP POINTS - JUNIOR MAX</t>
  </si>
  <si>
    <t>2018 WC REGIONAL CHAMPIONSHIP POINTS - MINI MAX</t>
  </si>
  <si>
    <t>2018 WC REGIONAL CHAMPIONSHIP POINTS - SENIOR MAX</t>
  </si>
  <si>
    <t>2018 WC REGIONAL CHAMPIONSHIP POINTS - DD2 / DD2 MASTERS</t>
  </si>
  <si>
    <t>10/02/2018</t>
  </si>
  <si>
    <t>03/03/2018</t>
  </si>
  <si>
    <t>2018 WC REGIONAL CHAMPIONSHIP POINTS - MICRO MAX</t>
  </si>
  <si>
    <t>Reese Koorzen</t>
  </si>
  <si>
    <t>Reza Levy</t>
  </si>
  <si>
    <t>Joshua Smit</t>
  </si>
  <si>
    <t>Ethan Stier</t>
  </si>
  <si>
    <t>Paul Malcolm</t>
  </si>
  <si>
    <t>Mischa Williams</t>
  </si>
  <si>
    <t>Conner Rensburg</t>
  </si>
  <si>
    <t>Ethan Deacon</t>
  </si>
  <si>
    <t>Jamie Katz</t>
  </si>
  <si>
    <t>Ethan Lennon</t>
  </si>
  <si>
    <t>Julian Booysen</t>
  </si>
  <si>
    <t>Mikhail Fernandez</t>
  </si>
  <si>
    <t>Joaquin de Oliveira</t>
  </si>
  <si>
    <t>Kyle Visser</t>
  </si>
  <si>
    <t>Andre le Riche</t>
  </si>
  <si>
    <t>Lucas Royston</t>
  </si>
  <si>
    <t>Kyle le Riche</t>
  </si>
  <si>
    <t>Joseph Oelz</t>
  </si>
  <si>
    <t>Tate Bishop</t>
  </si>
  <si>
    <t>Sibo Solomon</t>
  </si>
  <si>
    <t>Kai van Zijl</t>
  </si>
  <si>
    <t>Troy Dolinschek</t>
  </si>
  <si>
    <t>Simon Simpson-Heath</t>
  </si>
  <si>
    <t>Denis Joubert</t>
  </si>
  <si>
    <t>Gabi Lanfear</t>
  </si>
  <si>
    <t>Thaqib Meyer</t>
  </si>
  <si>
    <t>Luca Wehrli</t>
  </si>
  <si>
    <t>Tristan Galp</t>
  </si>
  <si>
    <t>Charl Visser</t>
  </si>
  <si>
    <t>DQ</t>
  </si>
  <si>
    <t>Andrew Rackstraw</t>
  </si>
  <si>
    <t>Jason Coetzee</t>
  </si>
  <si>
    <t>Reece Oellerman</t>
  </si>
  <si>
    <t>Andrew Thomas</t>
  </si>
  <si>
    <t>Ziyaad Ibrahim</t>
  </si>
  <si>
    <t>Jade Lanfear</t>
  </si>
  <si>
    <t>Jurie Swart</t>
  </si>
  <si>
    <t>Jonathan Thomas</t>
  </si>
  <si>
    <t>Jonathan Aberdein</t>
  </si>
  <si>
    <t>Sebastian Boyd</t>
  </si>
  <si>
    <t>Jarryd Evans</t>
  </si>
  <si>
    <t>Gary Lennon (M)</t>
  </si>
  <si>
    <t>Conor Hughes (M)</t>
  </si>
  <si>
    <t>Ernst Viljoen (M)</t>
  </si>
  <si>
    <t>Roy Gruer (M)</t>
  </si>
  <si>
    <t>2018 WC REGIONAL CHAMPIONSHIP POINTS - MINI ROK</t>
  </si>
  <si>
    <t>OE</t>
  </si>
  <si>
    <t>Jason McBeath</t>
  </si>
  <si>
    <t>04814</t>
  </si>
  <si>
    <t>05799</t>
  </si>
  <si>
    <t>01507</t>
  </si>
  <si>
    <t>05820</t>
  </si>
  <si>
    <t>02260</t>
  </si>
  <si>
    <t>Storm Lanfear</t>
  </si>
  <si>
    <t>Luke Herring</t>
  </si>
  <si>
    <t>Disc.1</t>
  </si>
  <si>
    <t>Disc.2</t>
  </si>
  <si>
    <t>Disc.3</t>
  </si>
  <si>
    <t>07/04/2018</t>
  </si>
  <si>
    <t>12/05/2018</t>
  </si>
  <si>
    <t>Luke Oellerman</t>
  </si>
  <si>
    <t>Hayden Jonas</t>
  </si>
  <si>
    <t>Excl</t>
  </si>
  <si>
    <t>28/07/2018</t>
  </si>
  <si>
    <t>Dino Stermin</t>
  </si>
  <si>
    <t>05827</t>
  </si>
  <si>
    <t>This event will not count towards the championship as there was not enough starters</t>
  </si>
  <si>
    <t>Aiden Hughes</t>
  </si>
  <si>
    <t>Mikaeel Moolla</t>
  </si>
  <si>
    <t>Tristan de Nobrega</t>
  </si>
  <si>
    <t>Harry Georgiou</t>
  </si>
  <si>
    <t>Jacques de Bruyn</t>
  </si>
  <si>
    <t>25/08/2018</t>
  </si>
  <si>
    <t>08/09/2018</t>
  </si>
  <si>
    <t>Jason MacBeath</t>
  </si>
  <si>
    <t>Valentino Hoffman</t>
  </si>
  <si>
    <t>10/11/2018</t>
  </si>
  <si>
    <t>Ricky Perdigao (M)</t>
  </si>
  <si>
    <t>Dario Busi</t>
  </si>
  <si>
    <t>Johan Hamman</t>
  </si>
  <si>
    <t>OE180836</t>
  </si>
  <si>
    <t>OE180837</t>
  </si>
  <si>
    <t>OE180816</t>
  </si>
  <si>
    <t>OE 180564 / 816</t>
  </si>
  <si>
    <t>OE 180509 / 538</t>
  </si>
  <si>
    <t>OE180146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</si>
</sst>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58">
    <font>
      <sz val="10"/>
      <name val="Arial"/>
    </font>
    <font>
      <sz val="10"/>
      <name val="Arial"/>
      <family val="2"/>
    </font>
    <font>
      <b/>
      <sz val="9"/>
      <name val="Comic Sans MS"/>
      <family val="4"/>
    </font>
    <font>
      <b/>
      <sz val="8"/>
      <name val="Comic Sans MS"/>
      <family val="4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mic Sans MS"/>
      <family val="4"/>
    </font>
    <font>
      <b/>
      <u/>
      <sz val="14"/>
      <name val="Newell"/>
    </font>
    <font>
      <b/>
      <i/>
      <sz val="10"/>
      <name val="Arial"/>
      <family val="2"/>
    </font>
    <font>
      <sz val="10"/>
      <name val="Arial"/>
      <family val="2"/>
    </font>
    <font>
      <sz val="9"/>
      <name val="Comic Sans MS"/>
      <family val="4"/>
    </font>
    <font>
      <b/>
      <sz val="8"/>
      <color indexed="17"/>
      <name val="Arial"/>
      <family val="2"/>
    </font>
    <font>
      <b/>
      <sz val="9"/>
      <color indexed="10"/>
      <name val="Comic Sans MS"/>
      <family val="4"/>
    </font>
    <font>
      <b/>
      <sz val="18"/>
      <name val="Comic Sans MS"/>
      <family val="4"/>
    </font>
    <font>
      <b/>
      <sz val="18"/>
      <color indexed="10"/>
      <name val="Comic Sans MS"/>
      <family val="4"/>
    </font>
    <font>
      <sz val="18"/>
      <color indexed="10"/>
      <name val="Comic Sans MS"/>
      <family val="4"/>
    </font>
    <font>
      <b/>
      <u/>
      <sz val="18"/>
      <name val="CastleT"/>
      <family val="2"/>
    </font>
    <font>
      <b/>
      <sz val="18"/>
      <color indexed="10"/>
      <name val="CastleT"/>
      <family val="2"/>
    </font>
    <font>
      <b/>
      <sz val="18"/>
      <name val="CastleT"/>
      <family val="2"/>
    </font>
    <font>
      <sz val="18"/>
      <name val="CastleT"/>
      <family val="2"/>
    </font>
    <font>
      <sz val="18"/>
      <color indexed="10"/>
      <name val="CastleT"/>
      <family val="2"/>
    </font>
    <font>
      <b/>
      <sz val="8"/>
      <color indexed="12"/>
      <name val="Arial"/>
      <family val="2"/>
    </font>
    <font>
      <b/>
      <sz val="20"/>
      <name val="CastleT"/>
      <family val="2"/>
    </font>
    <font>
      <b/>
      <u/>
      <sz val="18"/>
      <color indexed="8"/>
      <name val="CastleT"/>
      <family val="2"/>
    </font>
    <font>
      <b/>
      <sz val="18"/>
      <color indexed="8"/>
      <name val="CastleT"/>
      <family val="2"/>
    </font>
    <font>
      <sz val="9"/>
      <color indexed="8"/>
      <name val="Comic Sans MS"/>
      <family val="4"/>
    </font>
    <font>
      <sz val="10"/>
      <color indexed="10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8"/>
      <color indexed="8"/>
      <name val="Arial"/>
      <family val="2"/>
    </font>
    <font>
      <b/>
      <u/>
      <sz val="18"/>
      <color indexed="8"/>
      <name val="Arial"/>
      <family val="2"/>
    </font>
    <font>
      <b/>
      <u/>
      <sz val="14"/>
      <color indexed="8"/>
      <name val="Arial"/>
      <family val="2"/>
    </font>
    <font>
      <sz val="10"/>
      <color indexed="8"/>
      <name val="CastleT"/>
      <family val="2"/>
    </font>
    <font>
      <b/>
      <u/>
      <sz val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b/>
      <sz val="16"/>
      <name val="Calibri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8"/>
      <color theme="9" tint="-0.249977111117893"/>
      <name val="Arial"/>
      <family val="2"/>
    </font>
    <font>
      <sz val="8"/>
      <color theme="1"/>
      <name val="Arial"/>
      <family val="2"/>
    </font>
    <font>
      <b/>
      <sz val="18"/>
      <color indexed="8"/>
      <name val="Calibri"/>
      <family val="2"/>
      <scheme val="minor"/>
    </font>
    <font>
      <b/>
      <sz val="11"/>
      <color rgb="FF0070C0"/>
      <name val="Calibri"/>
      <family val="2"/>
    </font>
    <font>
      <b/>
      <sz val="8"/>
      <color rgb="FF0070C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8"/>
      <color rgb="FFFF0000"/>
      <name val="CastleT"/>
    </font>
    <font>
      <b/>
      <sz val="9"/>
      <color rgb="FFFF0000"/>
      <name val="Arial"/>
      <family val="2"/>
    </font>
    <font>
      <b/>
      <sz val="8"/>
      <color rgb="FFFF0000"/>
      <name val="Calibri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2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0" fontId="0" fillId="0" borderId="0" xfId="0" applyAlignment="1"/>
    <xf numFmtId="0" fontId="1" fillId="0" borderId="0" xfId="0" applyFont="1"/>
    <xf numFmtId="49" fontId="4" fillId="2" borderId="2" xfId="0" applyNumberFormat="1" applyFont="1" applyFill="1" applyBorder="1"/>
    <xf numFmtId="0" fontId="0" fillId="0" borderId="0" xfId="0" applyBorder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11" fillId="0" borderId="0" xfId="0" applyFont="1" applyBorder="1"/>
    <xf numFmtId="0" fontId="7" fillId="0" borderId="0" xfId="0" applyFont="1" applyBorder="1"/>
    <xf numFmtId="0" fontId="11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9" fontId="4" fillId="0" borderId="2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7" fillId="2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/>
    <xf numFmtId="0" fontId="10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5" fillId="0" borderId="4" xfId="0" applyFont="1" applyFill="1" applyBorder="1"/>
    <xf numFmtId="0" fontId="9" fillId="0" borderId="0" xfId="0" applyFont="1" applyFill="1" applyBorder="1"/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0" xfId="0" applyFont="1" applyBorder="1"/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8" fillId="0" borderId="0" xfId="0" applyNumberFormat="1" applyFont="1" applyBorder="1"/>
    <xf numFmtId="0" fontId="6" fillId="0" borderId="1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6" xfId="0" applyFont="1" applyFill="1" applyBorder="1"/>
    <xf numFmtId="0" fontId="12" fillId="0" borderId="9" xfId="0" applyFont="1" applyFill="1" applyBorder="1"/>
    <xf numFmtId="0" fontId="6" fillId="0" borderId="16" xfId="0" applyFont="1" applyFill="1" applyBorder="1" applyAlignment="1"/>
    <xf numFmtId="0" fontId="6" fillId="0" borderId="14" xfId="0" applyFont="1" applyFill="1" applyBorder="1" applyAlignment="1"/>
    <xf numFmtId="49" fontId="5" fillId="0" borderId="17" xfId="0" applyNumberFormat="1" applyFont="1" applyBorder="1" applyAlignment="1">
      <alignment horizontal="center"/>
    </xf>
    <xf numFmtId="49" fontId="22" fillId="0" borderId="18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2" fillId="2" borderId="1" xfId="0" applyNumberFormat="1" applyFont="1" applyFill="1" applyBorder="1" applyAlignment="1">
      <alignment horizontal="center"/>
    </xf>
    <xf numFmtId="49" fontId="22" fillId="0" borderId="19" xfId="0" applyNumberFormat="1" applyFont="1" applyBorder="1" applyAlignment="1">
      <alignment horizontal="center"/>
    </xf>
    <xf numFmtId="49" fontId="22" fillId="0" borderId="2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5" fillId="0" borderId="7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2" borderId="2" xfId="0" applyFont="1" applyFill="1" applyBorder="1"/>
    <xf numFmtId="0" fontId="0" fillId="0" borderId="2" xfId="0" applyBorder="1"/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/>
    <xf numFmtId="0" fontId="18" fillId="0" borderId="0" xfId="0" applyFont="1" applyBorder="1"/>
    <xf numFmtId="0" fontId="16" fillId="0" borderId="0" xfId="0" applyFont="1" applyBorder="1"/>
    <xf numFmtId="0" fontId="15" fillId="0" borderId="0" xfId="0" applyFont="1" applyBorder="1"/>
    <xf numFmtId="0" fontId="6" fillId="0" borderId="15" xfId="0" applyFont="1" applyFill="1" applyBorder="1" applyAlignment="1"/>
    <xf numFmtId="0" fontId="5" fillId="0" borderId="27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6" fillId="0" borderId="28" xfId="0" applyFont="1" applyFill="1" applyBorder="1"/>
    <xf numFmtId="0" fontId="6" fillId="0" borderId="23" xfId="0" applyFont="1" applyFill="1" applyBorder="1"/>
    <xf numFmtId="0" fontId="30" fillId="0" borderId="9" xfId="0" applyFont="1" applyFill="1" applyBorder="1" applyAlignment="1">
      <alignment horizontal="center"/>
    </xf>
    <xf numFmtId="0" fontId="29" fillId="0" borderId="11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15" xfId="0" applyFont="1" applyFill="1" applyBorder="1" applyAlignment="1"/>
    <xf numFmtId="0" fontId="29" fillId="0" borderId="5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7" fillId="0" borderId="0" xfId="0" applyFont="1"/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9" xfId="0" applyFont="1" applyFill="1" applyBorder="1"/>
    <xf numFmtId="0" fontId="4" fillId="0" borderId="29" xfId="0" applyFont="1" applyFill="1" applyBorder="1" applyAlignment="1"/>
    <xf numFmtId="49" fontId="5" fillId="2" borderId="18" xfId="0" applyNumberFormat="1" applyFont="1" applyFill="1" applyBorder="1"/>
    <xf numFmtId="0" fontId="29" fillId="0" borderId="2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5" fillId="0" borderId="9" xfId="0" applyFont="1" applyFill="1" applyBorder="1"/>
    <xf numFmtId="0" fontId="29" fillId="0" borderId="11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5" xfId="0" applyFont="1" applyFill="1" applyBorder="1"/>
    <xf numFmtId="0" fontId="35" fillId="0" borderId="0" xfId="0" applyFont="1"/>
    <xf numFmtId="0" fontId="4" fillId="0" borderId="25" xfId="0" applyFont="1" applyFill="1" applyBorder="1" applyAlignment="1"/>
    <xf numFmtId="0" fontId="4" fillId="0" borderId="31" xfId="0" applyFont="1" applyFill="1" applyBorder="1" applyAlignment="1">
      <alignment horizontal="left"/>
    </xf>
    <xf numFmtId="0" fontId="4" fillId="0" borderId="32" xfId="0" applyNumberFormat="1" applyFont="1" applyFill="1" applyBorder="1" applyAlignment="1"/>
    <xf numFmtId="0" fontId="4" fillId="0" borderId="33" xfId="0" applyNumberFormat="1" applyFont="1" applyFill="1" applyBorder="1" applyAlignment="1"/>
    <xf numFmtId="0" fontId="4" fillId="0" borderId="34" xfId="0" applyNumberFormat="1" applyFont="1" applyFill="1" applyBorder="1" applyAlignment="1"/>
    <xf numFmtId="0" fontId="4" fillId="0" borderId="31" xfId="0" applyNumberFormat="1" applyFont="1" applyFill="1" applyBorder="1" applyAlignment="1"/>
    <xf numFmtId="0" fontId="4" fillId="0" borderId="35" xfId="0" applyFont="1" applyFill="1" applyBorder="1" applyAlignment="1"/>
    <xf numFmtId="0" fontId="4" fillId="0" borderId="33" xfId="0" applyFont="1" applyFill="1" applyBorder="1" applyAlignment="1"/>
    <xf numFmtId="0" fontId="4" fillId="0" borderId="31" xfId="0" applyFont="1" applyFill="1" applyBorder="1" applyAlignment="1"/>
    <xf numFmtId="0" fontId="4" fillId="0" borderId="34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9" xfId="0" applyFont="1" applyBorder="1" applyAlignment="1"/>
    <xf numFmtId="0" fontId="4" fillId="0" borderId="29" xfId="0" applyFont="1" applyFill="1" applyBorder="1" applyAlignment="1">
      <alignment horizontal="left"/>
    </xf>
    <xf numFmtId="0" fontId="4" fillId="0" borderId="29" xfId="0" applyNumberFormat="1" applyFont="1" applyFill="1" applyBorder="1" applyAlignment="1"/>
    <xf numFmtId="0" fontId="4" fillId="0" borderId="0" xfId="0" applyNumberFormat="1" applyFont="1" applyFill="1" applyBorder="1"/>
    <xf numFmtId="0" fontId="10" fillId="0" borderId="0" xfId="0" applyNumberFormat="1" applyFont="1" applyFill="1" applyBorder="1"/>
    <xf numFmtId="0" fontId="35" fillId="0" borderId="0" xfId="0" applyFont="1" applyFill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0" fontId="35" fillId="0" borderId="0" xfId="0" applyFont="1" applyFill="1"/>
    <xf numFmtId="0" fontId="5" fillId="0" borderId="21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23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31" fillId="0" borderId="9" xfId="0" applyFont="1" applyFill="1" applyBorder="1"/>
    <xf numFmtId="0" fontId="29" fillId="0" borderId="13" xfId="0" applyNumberFormat="1" applyFont="1" applyFill="1" applyBorder="1" applyAlignment="1"/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3" xfId="0" applyFont="1" applyFill="1" applyBorder="1" applyAlignment="1"/>
    <xf numFmtId="0" fontId="29" fillId="0" borderId="14" xfId="0" applyFont="1" applyFill="1" applyBorder="1" applyAlignment="1"/>
    <xf numFmtId="0" fontId="36" fillId="0" borderId="0" xfId="0" applyFont="1" applyFill="1"/>
    <xf numFmtId="0" fontId="37" fillId="0" borderId="0" xfId="0" applyFont="1" applyFill="1"/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center"/>
    </xf>
    <xf numFmtId="0" fontId="46" fillId="0" borderId="3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12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" fillId="2" borderId="1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25" fillId="0" borderId="0" xfId="0" applyFont="1" applyBorder="1" applyAlignment="1">
      <alignment vertical="center"/>
    </xf>
    <xf numFmtId="0" fontId="34" fillId="0" borderId="0" xfId="0" applyFont="1" applyBorder="1" applyAlignment="1"/>
    <xf numFmtId="0" fontId="25" fillId="0" borderId="0" xfId="0" applyFont="1" applyBorder="1" applyAlignment="1"/>
    <xf numFmtId="0" fontId="24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0" fontId="10" fillId="0" borderId="0" xfId="0" applyFont="1"/>
    <xf numFmtId="0" fontId="38" fillId="0" borderId="0" xfId="0" applyFont="1"/>
    <xf numFmtId="49" fontId="22" fillId="0" borderId="18" xfId="0" applyNumberFormat="1" applyFont="1" applyFill="1" applyBorder="1" applyAlignment="1">
      <alignment horizontal="center"/>
    </xf>
    <xf numFmtId="49" fontId="22" fillId="0" borderId="17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49" fontId="22" fillId="0" borderId="19" xfId="0" applyNumberFormat="1" applyFont="1" applyFill="1" applyBorder="1" applyAlignment="1">
      <alignment horizontal="center"/>
    </xf>
    <xf numFmtId="49" fontId="22" fillId="0" borderId="20" xfId="0" applyNumberFormat="1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9" fillId="0" borderId="26" xfId="0" applyFont="1" applyFill="1" applyBorder="1" applyAlignment="1">
      <alignment horizontal="center"/>
    </xf>
    <xf numFmtId="0" fontId="6" fillId="0" borderId="38" xfId="0" applyFont="1" applyFill="1" applyBorder="1"/>
    <xf numFmtId="0" fontId="29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9" fillId="0" borderId="0" xfId="0" applyFont="1" applyAlignment="1">
      <alignment horizontal="left" indent="4"/>
    </xf>
    <xf numFmtId="0" fontId="49" fillId="0" borderId="0" xfId="0" applyFont="1" applyAlignment="1"/>
    <xf numFmtId="0" fontId="29" fillId="0" borderId="13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2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49" fontId="4" fillId="0" borderId="2" xfId="0" applyNumberFormat="1" applyFont="1" applyFill="1" applyBorder="1"/>
    <xf numFmtId="0" fontId="5" fillId="0" borderId="2" xfId="0" applyFont="1" applyFill="1" applyBorder="1"/>
    <xf numFmtId="0" fontId="29" fillId="0" borderId="28" xfId="0" applyFont="1" applyFill="1" applyBorder="1"/>
    <xf numFmtId="6" fontId="5" fillId="0" borderId="19" xfId="0" applyNumberFormat="1" applyFont="1" applyBorder="1" applyAlignment="1">
      <alignment horizontal="center"/>
    </xf>
    <xf numFmtId="6" fontId="5" fillId="0" borderId="39" xfId="0" applyNumberFormat="1" applyFont="1" applyBorder="1" applyAlignment="1">
      <alignment horizontal="center"/>
    </xf>
    <xf numFmtId="6" fontId="5" fillId="0" borderId="17" xfId="0" applyNumberFormat="1" applyFont="1" applyBorder="1" applyAlignment="1">
      <alignment horizontal="center"/>
    </xf>
    <xf numFmtId="49" fontId="5" fillId="2" borderId="2" xfId="0" applyNumberFormat="1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/>
    </xf>
    <xf numFmtId="0" fontId="29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29" fillId="0" borderId="3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10" xfId="0" applyBorder="1"/>
    <xf numFmtId="0" fontId="47" fillId="0" borderId="35" xfId="0" applyFont="1" applyFill="1" applyBorder="1" applyAlignment="1">
      <alignment horizontal="center"/>
    </xf>
    <xf numFmtId="0" fontId="6" fillId="0" borderId="35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0" fillId="0" borderId="26" xfId="0" applyBorder="1"/>
    <xf numFmtId="0" fontId="50" fillId="0" borderId="0" xfId="0" applyFont="1"/>
    <xf numFmtId="0" fontId="51" fillId="0" borderId="0" xfId="0" applyFont="1" applyFill="1"/>
    <xf numFmtId="1" fontId="42" fillId="0" borderId="3" xfId="0" applyNumberFormat="1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52" fillId="0" borderId="21" xfId="0" applyFont="1" applyFill="1" applyBorder="1" applyAlignment="1">
      <alignment horizontal="center"/>
    </xf>
    <xf numFmtId="0" fontId="0" fillId="0" borderId="0" xfId="0" applyFill="1" applyBorder="1"/>
    <xf numFmtId="0" fontId="29" fillId="0" borderId="23" xfId="0" applyFont="1" applyFill="1" applyBorder="1"/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12" xfId="0" applyFont="1" applyFill="1" applyBorder="1"/>
    <xf numFmtId="0" fontId="6" fillId="0" borderId="5" xfId="0" applyFont="1" applyFill="1" applyBorder="1"/>
    <xf numFmtId="0" fontId="29" fillId="0" borderId="30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3" fillId="0" borderId="6" xfId="0" applyFont="1" applyBorder="1" applyAlignment="1">
      <alignment horizontal="center"/>
    </xf>
    <xf numFmtId="0" fontId="53" fillId="0" borderId="6" xfId="0" applyFont="1" applyFill="1" applyBorder="1"/>
    <xf numFmtId="0" fontId="5" fillId="0" borderId="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/>
    </xf>
    <xf numFmtId="6" fontId="5" fillId="0" borderId="20" xfId="0" applyNumberFormat="1" applyFont="1" applyBorder="1" applyAlignment="1">
      <alignment horizontal="center"/>
    </xf>
    <xf numFmtId="6" fontId="5" fillId="0" borderId="2" xfId="0" applyNumberFormat="1" applyFont="1" applyBorder="1" applyAlignment="1">
      <alignment horizontal="center"/>
    </xf>
    <xf numFmtId="0" fontId="52" fillId="0" borderId="0" xfId="0" applyFont="1"/>
    <xf numFmtId="0" fontId="54" fillId="0" borderId="0" xfId="0" applyNumberFormat="1" applyFont="1" applyBorder="1" applyAlignment="1">
      <alignment horizontal="center"/>
    </xf>
    <xf numFmtId="0" fontId="55" fillId="0" borderId="0" xfId="0" applyNumberFormat="1" applyFont="1" applyBorder="1"/>
    <xf numFmtId="0" fontId="55" fillId="0" borderId="0" xfId="0" applyFont="1" applyBorder="1" applyAlignment="1">
      <alignment horizontal="center"/>
    </xf>
    <xf numFmtId="0" fontId="55" fillId="0" borderId="0" xfId="0" applyFont="1" applyBorder="1"/>
    <xf numFmtId="6" fontId="5" fillId="0" borderId="17" xfId="0" applyNumberFormat="1" applyFont="1" applyFill="1" applyBorder="1" applyAlignment="1">
      <alignment horizontal="center"/>
    </xf>
    <xf numFmtId="6" fontId="5" fillId="0" borderId="19" xfId="0" applyNumberFormat="1" applyFont="1" applyFill="1" applyBorder="1" applyAlignment="1">
      <alignment horizontal="center"/>
    </xf>
    <xf numFmtId="6" fontId="5" fillId="0" borderId="39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9" fillId="0" borderId="12" xfId="0" applyFont="1" applyFill="1" applyBorder="1" applyAlignment="1"/>
    <xf numFmtId="0" fontId="5" fillId="0" borderId="45" xfId="0" applyFont="1" applyFill="1" applyBorder="1" applyAlignment="1">
      <alignment horizontal="left"/>
    </xf>
    <xf numFmtId="0" fontId="29" fillId="0" borderId="37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29" fillId="0" borderId="40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4" borderId="11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6" fillId="4" borderId="12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0" fontId="6" fillId="4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42" xfId="0" applyFont="1" applyFill="1" applyBorder="1" applyAlignment="1">
      <alignment horizontal="center"/>
    </xf>
    <xf numFmtId="0" fontId="6" fillId="0" borderId="40" xfId="0" applyFont="1" applyFill="1" applyBorder="1"/>
    <xf numFmtId="0" fontId="6" fillId="4" borderId="15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0" fillId="0" borderId="9" xfId="0" applyBorder="1"/>
    <xf numFmtId="0" fontId="6" fillId="0" borderId="3" xfId="0" applyFont="1" applyBorder="1"/>
    <xf numFmtId="0" fontId="4" fillId="0" borderId="3" xfId="0" applyFont="1" applyBorder="1"/>
    <xf numFmtId="0" fontId="4" fillId="0" borderId="21" xfId="0" applyFont="1" applyBorder="1"/>
    <xf numFmtId="0" fontId="0" fillId="0" borderId="3" xfId="0" applyBorder="1"/>
    <xf numFmtId="0" fontId="0" fillId="0" borderId="21" xfId="0" applyBorder="1"/>
    <xf numFmtId="0" fontId="5" fillId="0" borderId="49" xfId="0" applyFont="1" applyBorder="1"/>
    <xf numFmtId="0" fontId="5" fillId="0" borderId="3" xfId="0" applyFont="1" applyBorder="1"/>
    <xf numFmtId="0" fontId="29" fillId="4" borderId="30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4" borderId="35" xfId="0" applyFont="1" applyFill="1" applyBorder="1" applyAlignment="1">
      <alignment horizontal="center"/>
    </xf>
    <xf numFmtId="0" fontId="29" fillId="4" borderId="33" xfId="0" applyFont="1" applyFill="1" applyBorder="1" applyAlignment="1">
      <alignment horizontal="center"/>
    </xf>
    <xf numFmtId="0" fontId="29" fillId="4" borderId="31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5" fillId="0" borderId="25" xfId="0" applyFont="1" applyBorder="1"/>
    <xf numFmtId="0" fontId="29" fillId="4" borderId="13" xfId="0" applyNumberFormat="1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29" fillId="0" borderId="38" xfId="0" applyFont="1" applyFill="1" applyBorder="1" applyAlignment="1">
      <alignment horizontal="center"/>
    </xf>
    <xf numFmtId="0" fontId="5" fillId="0" borderId="21" xfId="0" applyFont="1" applyBorder="1"/>
    <xf numFmtId="0" fontId="5" fillId="3" borderId="21" xfId="0" applyFont="1" applyFill="1" applyBorder="1" applyAlignment="1">
      <alignment horizontal="center"/>
    </xf>
    <xf numFmtId="0" fontId="29" fillId="0" borderId="40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4" borderId="32" xfId="0" applyNumberFormat="1" applyFont="1" applyFill="1" applyBorder="1" applyAlignment="1">
      <alignment horizontal="center"/>
    </xf>
    <xf numFmtId="0" fontId="53" fillId="0" borderId="3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47" fillId="0" borderId="33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6" fillId="0" borderId="4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35" xfId="0" quotePrefix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21" xfId="0" applyFill="1" applyBorder="1"/>
    <xf numFmtId="0" fontId="5" fillId="0" borderId="45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center"/>
    </xf>
    <xf numFmtId="0" fontId="29" fillId="4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/>
    </xf>
    <xf numFmtId="0" fontId="57" fillId="3" borderId="25" xfId="0" applyFont="1" applyFill="1" applyBorder="1" applyAlignment="1">
      <alignment horizontal="center"/>
    </xf>
    <xf numFmtId="0" fontId="57" fillId="3" borderId="35" xfId="0" applyFont="1" applyFill="1" applyBorder="1" applyAlignment="1">
      <alignment horizontal="center"/>
    </xf>
    <xf numFmtId="0" fontId="57" fillId="3" borderId="3" xfId="0" applyFont="1" applyFill="1" applyBorder="1" applyAlignment="1">
      <alignment horizontal="center" wrapText="1"/>
    </xf>
    <xf numFmtId="0" fontId="57" fillId="3" borderId="25" xfId="0" applyFont="1" applyFill="1" applyBorder="1" applyAlignment="1">
      <alignment horizontal="center" wrapText="1"/>
    </xf>
    <xf numFmtId="49" fontId="22" fillId="0" borderId="18" xfId="0" applyNumberFormat="1" applyFont="1" applyBorder="1" applyAlignment="1">
      <alignment horizontal="center"/>
    </xf>
    <xf numFmtId="49" fontId="22" fillId="0" borderId="17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0" fontId="41" fillId="0" borderId="0" xfId="0" applyFont="1" applyAlignment="1">
      <alignment horizontal="left"/>
    </xf>
    <xf numFmtId="0" fontId="56" fillId="4" borderId="0" xfId="0" applyFont="1" applyFill="1" applyAlignment="1">
      <alignment horizontal="center" wrapText="1"/>
    </xf>
    <xf numFmtId="49" fontId="22" fillId="0" borderId="18" xfId="0" applyNumberFormat="1" applyFont="1" applyFill="1" applyBorder="1" applyAlignment="1">
      <alignment horizontal="center"/>
    </xf>
    <xf numFmtId="49" fontId="22" fillId="0" borderId="17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0" fontId="43" fillId="0" borderId="0" xfId="0" applyFont="1" applyFill="1" applyAlignment="1">
      <alignment wrapText="1"/>
    </xf>
    <xf numFmtId="0" fontId="52" fillId="0" borderId="5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zoomScale="110" zoomScaleNormal="110" workbookViewId="0">
      <selection activeCell="D9" sqref="D9"/>
    </sheetView>
  </sheetViews>
  <sheetFormatPr defaultRowHeight="12.75"/>
  <cols>
    <col min="1" max="1" width="3.42578125" customWidth="1"/>
    <col min="2" max="2" width="6.42578125" customWidth="1"/>
    <col min="3" max="3" width="4.28515625" customWidth="1"/>
    <col min="4" max="4" width="18.7109375" customWidth="1"/>
    <col min="5" max="28" width="3.42578125" customWidth="1"/>
    <col min="29" max="29" width="4.7109375" bestFit="1" customWidth="1"/>
    <col min="30" max="30" width="5.85546875" customWidth="1"/>
    <col min="31" max="31" width="4.42578125" customWidth="1"/>
    <col min="32" max="32" width="6.140625" customWidth="1"/>
    <col min="33" max="34" width="5.5703125" customWidth="1"/>
  </cols>
  <sheetData>
    <row r="1" spans="1:34" ht="25.5" customHeight="1">
      <c r="A1" s="227" t="s">
        <v>21</v>
      </c>
      <c r="B1" s="228"/>
      <c r="C1" s="228"/>
      <c r="D1" s="228"/>
      <c r="E1" s="228"/>
      <c r="F1" s="228"/>
      <c r="G1" s="228"/>
      <c r="H1" s="228"/>
      <c r="I1" s="224"/>
      <c r="J1" s="225"/>
      <c r="K1" s="224"/>
      <c r="L1" s="226"/>
      <c r="M1" s="226"/>
      <c r="N1" s="226"/>
      <c r="O1" s="226"/>
      <c r="P1" s="224"/>
      <c r="Q1" s="224"/>
      <c r="R1" s="224"/>
      <c r="S1" s="92"/>
      <c r="T1" s="92"/>
      <c r="U1" s="229"/>
      <c r="V1" s="328"/>
      <c r="W1" s="92"/>
      <c r="X1" s="51"/>
      <c r="Y1" s="51"/>
      <c r="Z1" s="51"/>
      <c r="AA1" s="51"/>
      <c r="AB1" s="12"/>
      <c r="AC1" s="14"/>
      <c r="AD1" s="14"/>
    </row>
    <row r="2" spans="1:34" ht="20.25" thickBot="1">
      <c r="A2" s="10"/>
      <c r="B2" s="10"/>
      <c r="C2" s="10"/>
      <c r="D2" s="22"/>
      <c r="E2" s="11"/>
      <c r="F2" s="11"/>
      <c r="G2" s="11"/>
      <c r="H2" s="11"/>
      <c r="I2" s="11"/>
      <c r="J2" s="61"/>
      <c r="K2" s="61"/>
      <c r="L2" s="61"/>
      <c r="M2" s="61"/>
      <c r="N2" s="61"/>
      <c r="O2" s="61"/>
      <c r="P2" s="61"/>
      <c r="Q2" s="61"/>
      <c r="R2" s="329"/>
      <c r="S2" s="11"/>
      <c r="T2" s="11"/>
      <c r="U2" s="11"/>
      <c r="V2" s="11"/>
      <c r="W2" s="11"/>
      <c r="X2" s="11"/>
      <c r="Y2" s="11"/>
      <c r="Z2" s="11"/>
      <c r="AA2" s="11"/>
      <c r="AB2" s="11"/>
      <c r="AC2" s="14"/>
      <c r="AD2" s="14"/>
    </row>
    <row r="3" spans="1:34" ht="13.5" thickBot="1">
      <c r="A3" s="37"/>
      <c r="B3" s="79"/>
      <c r="C3" s="37"/>
      <c r="D3" s="76"/>
      <c r="E3" s="208"/>
      <c r="F3" s="203" t="s">
        <v>19</v>
      </c>
      <c r="G3" s="209"/>
      <c r="H3" s="73"/>
      <c r="I3" s="203" t="s">
        <v>20</v>
      </c>
      <c r="J3" s="74"/>
      <c r="K3" s="73"/>
      <c r="L3" s="203" t="s">
        <v>80</v>
      </c>
      <c r="M3" s="74"/>
      <c r="N3" s="444" t="s">
        <v>81</v>
      </c>
      <c r="O3" s="445"/>
      <c r="P3" s="446"/>
      <c r="Q3" s="444" t="s">
        <v>85</v>
      </c>
      <c r="R3" s="445"/>
      <c r="S3" s="446"/>
      <c r="T3" s="70"/>
      <c r="U3" s="203" t="s">
        <v>94</v>
      </c>
      <c r="V3" s="71"/>
      <c r="W3" s="70"/>
      <c r="X3" s="203" t="s">
        <v>95</v>
      </c>
      <c r="Y3" s="71"/>
      <c r="Z3" s="70"/>
      <c r="AA3" s="203" t="s">
        <v>98</v>
      </c>
      <c r="AB3" s="72"/>
      <c r="AC3" s="188"/>
      <c r="AD3" s="17"/>
      <c r="AF3" s="86"/>
      <c r="AG3" s="86"/>
      <c r="AH3" s="86"/>
    </row>
    <row r="4" spans="1:34" ht="13.5" thickBot="1">
      <c r="A4" s="78" t="s">
        <v>0</v>
      </c>
      <c r="B4" s="69" t="s">
        <v>6</v>
      </c>
      <c r="C4" s="78" t="s">
        <v>1</v>
      </c>
      <c r="D4" s="75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241">
        <v>3</v>
      </c>
      <c r="N4" s="239">
        <v>1</v>
      </c>
      <c r="O4" s="240">
        <v>2</v>
      </c>
      <c r="P4" s="241">
        <v>3</v>
      </c>
      <c r="Q4" s="239">
        <v>1</v>
      </c>
      <c r="R4" s="240">
        <v>2</v>
      </c>
      <c r="S4" s="241">
        <v>3</v>
      </c>
      <c r="T4" s="239">
        <v>1</v>
      </c>
      <c r="U4" s="240">
        <v>2</v>
      </c>
      <c r="V4" s="241">
        <v>3</v>
      </c>
      <c r="W4" s="239">
        <v>1</v>
      </c>
      <c r="X4" s="240">
        <v>2</v>
      </c>
      <c r="Y4" s="241">
        <v>3</v>
      </c>
      <c r="Z4" s="239">
        <v>1</v>
      </c>
      <c r="AA4" s="240">
        <v>2</v>
      </c>
      <c r="AB4" s="241">
        <v>3</v>
      </c>
      <c r="AC4" s="121" t="s">
        <v>3</v>
      </c>
      <c r="AD4" s="242" t="s">
        <v>4</v>
      </c>
      <c r="AF4" s="385" t="s">
        <v>77</v>
      </c>
      <c r="AG4" s="385" t="s">
        <v>78</v>
      </c>
      <c r="AH4" s="385" t="s">
        <v>79</v>
      </c>
    </row>
    <row r="5" spans="1:34" ht="12.75" customHeight="1">
      <c r="A5" s="49"/>
      <c r="B5" s="80"/>
      <c r="C5" s="49"/>
      <c r="D5" s="77"/>
      <c r="E5" s="173"/>
      <c r="F5" s="174"/>
      <c r="G5" s="175"/>
      <c r="H5" s="173"/>
      <c r="I5" s="174"/>
      <c r="J5" s="175"/>
      <c r="K5" s="173"/>
      <c r="L5" s="174"/>
      <c r="M5" s="175"/>
      <c r="N5" s="173"/>
      <c r="O5" s="174"/>
      <c r="P5" s="175"/>
      <c r="Q5" s="173"/>
      <c r="R5" s="174"/>
      <c r="S5" s="111"/>
      <c r="T5" s="176"/>
      <c r="U5" s="177"/>
      <c r="V5" s="111"/>
      <c r="W5" s="176"/>
      <c r="X5" s="177"/>
      <c r="Y5" s="111"/>
      <c r="Z5" s="67"/>
      <c r="AA5" s="68"/>
      <c r="AB5" s="98"/>
      <c r="AC5" s="106"/>
      <c r="AD5" s="172"/>
      <c r="AF5" s="379"/>
      <c r="AG5" s="379"/>
      <c r="AH5" s="379"/>
    </row>
    <row r="6" spans="1:34">
      <c r="A6" s="49">
        <v>1</v>
      </c>
      <c r="B6" s="349">
        <v>4935</v>
      </c>
      <c r="C6" s="8">
        <v>645</v>
      </c>
      <c r="D6" s="39" t="s">
        <v>23</v>
      </c>
      <c r="E6" s="107">
        <v>32</v>
      </c>
      <c r="F6" s="108">
        <v>32</v>
      </c>
      <c r="G6" s="356">
        <v>32</v>
      </c>
      <c r="H6" s="186">
        <v>35</v>
      </c>
      <c r="I6" s="191">
        <v>32</v>
      </c>
      <c r="J6" s="185">
        <v>32</v>
      </c>
      <c r="K6" s="186">
        <v>35</v>
      </c>
      <c r="L6" s="191">
        <v>35</v>
      </c>
      <c r="M6" s="185">
        <v>35</v>
      </c>
      <c r="N6" s="107">
        <v>32</v>
      </c>
      <c r="O6" s="108">
        <v>32</v>
      </c>
      <c r="P6" s="109">
        <v>32</v>
      </c>
      <c r="Q6" s="107">
        <v>35</v>
      </c>
      <c r="R6" s="355">
        <v>29</v>
      </c>
      <c r="S6" s="103">
        <v>32</v>
      </c>
      <c r="T6" s="128">
        <v>35</v>
      </c>
      <c r="U6" s="112">
        <v>35</v>
      </c>
      <c r="V6" s="103">
        <v>35</v>
      </c>
      <c r="W6" s="128">
        <v>32</v>
      </c>
      <c r="X6" s="112">
        <v>32</v>
      </c>
      <c r="Y6" s="336">
        <v>32</v>
      </c>
      <c r="Z6" s="425">
        <v>30</v>
      </c>
      <c r="AA6" s="55">
        <v>32</v>
      </c>
      <c r="AB6" s="56">
        <v>32</v>
      </c>
      <c r="AC6" s="199">
        <f t="shared" ref="AC6:AC17" si="0">IF(ISBLANK(J6),,SUM(AF6:AH6))</f>
        <v>91</v>
      </c>
      <c r="AD6" s="271">
        <f t="shared" ref="AD6:AD17" si="1">SUM(E6:AB6)-AC6</f>
        <v>696</v>
      </c>
      <c r="AF6" s="386">
        <f t="shared" ref="AF6:AF17" si="2">LARGE(E6:AB6,COUNT(E6:AB6)-0)</f>
        <v>29</v>
      </c>
      <c r="AG6" s="386">
        <f t="shared" ref="AG6:AG17" si="3">LARGE(E6:AB6,COUNT(E6:AB6)-1)</f>
        <v>30</v>
      </c>
      <c r="AH6" s="386">
        <f t="shared" ref="AH6:AH17" si="4">LARGE(E6:AB6,COUNT(E6:AB6)-2)</f>
        <v>32</v>
      </c>
    </row>
    <row r="7" spans="1:34" ht="12.75" customHeight="1">
      <c r="A7" s="49">
        <v>2</v>
      </c>
      <c r="B7" s="349">
        <v>2310</v>
      </c>
      <c r="C7" s="8">
        <v>655</v>
      </c>
      <c r="D7" s="60" t="s">
        <v>22</v>
      </c>
      <c r="E7" s="107">
        <v>35</v>
      </c>
      <c r="F7" s="108">
        <v>35</v>
      </c>
      <c r="G7" s="185">
        <v>35</v>
      </c>
      <c r="H7" s="186">
        <v>32</v>
      </c>
      <c r="I7" s="191">
        <v>35</v>
      </c>
      <c r="J7" s="185">
        <v>35</v>
      </c>
      <c r="K7" s="186">
        <v>32</v>
      </c>
      <c r="L7" s="191">
        <v>32</v>
      </c>
      <c r="M7" s="185">
        <v>32</v>
      </c>
      <c r="N7" s="222">
        <v>35</v>
      </c>
      <c r="O7" s="223">
        <v>35</v>
      </c>
      <c r="P7" s="344">
        <v>35</v>
      </c>
      <c r="Q7" s="409">
        <v>22</v>
      </c>
      <c r="R7" s="223">
        <v>35</v>
      </c>
      <c r="S7" s="126">
        <v>35</v>
      </c>
      <c r="T7" s="410">
        <v>27</v>
      </c>
      <c r="U7" s="125" t="s">
        <v>51</v>
      </c>
      <c r="V7" s="411">
        <v>30</v>
      </c>
      <c r="W7" s="127">
        <v>35</v>
      </c>
      <c r="X7" s="125">
        <v>35</v>
      </c>
      <c r="Y7" s="111">
        <v>35</v>
      </c>
      <c r="Z7" s="63">
        <v>35</v>
      </c>
      <c r="AA7" s="58">
        <v>35</v>
      </c>
      <c r="AB7" s="59">
        <v>35</v>
      </c>
      <c r="AC7" s="199">
        <f t="shared" si="0"/>
        <v>79</v>
      </c>
      <c r="AD7" s="271">
        <f t="shared" si="1"/>
        <v>688</v>
      </c>
      <c r="AF7" s="386">
        <f t="shared" si="2"/>
        <v>22</v>
      </c>
      <c r="AG7" s="386">
        <f t="shared" si="3"/>
        <v>27</v>
      </c>
      <c r="AH7" s="386">
        <f t="shared" si="4"/>
        <v>30</v>
      </c>
    </row>
    <row r="8" spans="1:34">
      <c r="A8" s="49">
        <v>3</v>
      </c>
      <c r="B8" s="349">
        <v>2260</v>
      </c>
      <c r="C8" s="8">
        <v>683</v>
      </c>
      <c r="D8" s="60" t="s">
        <v>24</v>
      </c>
      <c r="E8" s="107">
        <v>28</v>
      </c>
      <c r="F8" s="108">
        <v>30</v>
      </c>
      <c r="G8" s="185">
        <v>29</v>
      </c>
      <c r="H8" s="186">
        <v>30</v>
      </c>
      <c r="I8" s="191">
        <v>30</v>
      </c>
      <c r="J8" s="185">
        <v>30</v>
      </c>
      <c r="K8" s="186">
        <v>30</v>
      </c>
      <c r="L8" s="191">
        <v>30</v>
      </c>
      <c r="M8" s="356">
        <v>24</v>
      </c>
      <c r="N8" s="107">
        <v>29</v>
      </c>
      <c r="O8" s="355">
        <v>24</v>
      </c>
      <c r="P8" s="109">
        <v>30</v>
      </c>
      <c r="Q8" s="107">
        <v>32</v>
      </c>
      <c r="R8" s="108">
        <v>30</v>
      </c>
      <c r="S8" s="103">
        <v>30</v>
      </c>
      <c r="T8" s="128">
        <v>30</v>
      </c>
      <c r="U8" s="372">
        <v>22</v>
      </c>
      <c r="V8" s="103">
        <v>29</v>
      </c>
      <c r="W8" s="127">
        <v>25</v>
      </c>
      <c r="X8" s="125">
        <v>29</v>
      </c>
      <c r="Y8" s="126">
        <v>29</v>
      </c>
      <c r="Z8" s="63">
        <v>29</v>
      </c>
      <c r="AA8" s="58">
        <v>30</v>
      </c>
      <c r="AB8" s="59">
        <v>30</v>
      </c>
      <c r="AC8" s="199">
        <f t="shared" si="0"/>
        <v>70</v>
      </c>
      <c r="AD8" s="271">
        <f t="shared" si="1"/>
        <v>619</v>
      </c>
      <c r="AF8" s="386">
        <f t="shared" si="2"/>
        <v>22</v>
      </c>
      <c r="AG8" s="386">
        <f t="shared" si="3"/>
        <v>24</v>
      </c>
      <c r="AH8" s="386">
        <f t="shared" si="4"/>
        <v>24</v>
      </c>
    </row>
    <row r="9" spans="1:34" ht="12.75" customHeight="1">
      <c r="A9" s="49">
        <v>4</v>
      </c>
      <c r="B9" s="349">
        <v>2597</v>
      </c>
      <c r="C9" s="8">
        <v>642</v>
      </c>
      <c r="D9" s="60" t="s">
        <v>25</v>
      </c>
      <c r="E9" s="186">
        <v>29</v>
      </c>
      <c r="F9" s="184">
        <v>29</v>
      </c>
      <c r="G9" s="185">
        <v>28</v>
      </c>
      <c r="H9" s="186">
        <v>29</v>
      </c>
      <c r="I9" s="357">
        <v>27</v>
      </c>
      <c r="J9" s="185">
        <v>28</v>
      </c>
      <c r="K9" s="186">
        <v>29</v>
      </c>
      <c r="L9" s="191">
        <v>28</v>
      </c>
      <c r="M9" s="185">
        <v>29</v>
      </c>
      <c r="N9" s="107">
        <v>30</v>
      </c>
      <c r="O9" s="108">
        <v>30</v>
      </c>
      <c r="P9" s="109">
        <v>29</v>
      </c>
      <c r="Q9" s="107">
        <v>29</v>
      </c>
      <c r="R9" s="108">
        <v>28</v>
      </c>
      <c r="S9" s="373">
        <v>27</v>
      </c>
      <c r="T9" s="371">
        <v>21</v>
      </c>
      <c r="U9" s="112">
        <v>32</v>
      </c>
      <c r="V9" s="103">
        <v>32</v>
      </c>
      <c r="W9" s="128">
        <v>30</v>
      </c>
      <c r="X9" s="112">
        <v>28</v>
      </c>
      <c r="Y9" s="103">
        <v>28</v>
      </c>
      <c r="Z9" s="64">
        <v>28</v>
      </c>
      <c r="AA9" s="55">
        <v>29</v>
      </c>
      <c r="AB9" s="56">
        <v>28</v>
      </c>
      <c r="AC9" s="199">
        <f t="shared" si="0"/>
        <v>75</v>
      </c>
      <c r="AD9" s="271">
        <f t="shared" si="1"/>
        <v>610</v>
      </c>
      <c r="AF9" s="386">
        <f t="shared" si="2"/>
        <v>21</v>
      </c>
      <c r="AG9" s="386">
        <f t="shared" si="3"/>
        <v>27</v>
      </c>
      <c r="AH9" s="386">
        <f t="shared" si="4"/>
        <v>27</v>
      </c>
    </row>
    <row r="10" spans="1:34" ht="12.75" customHeight="1">
      <c r="A10" s="49">
        <v>5</v>
      </c>
      <c r="B10" s="349">
        <v>1507</v>
      </c>
      <c r="C10" s="8">
        <v>648</v>
      </c>
      <c r="D10" s="60" t="s">
        <v>27</v>
      </c>
      <c r="E10" s="107">
        <v>27</v>
      </c>
      <c r="F10" s="108">
        <v>28</v>
      </c>
      <c r="G10" s="185">
        <v>27</v>
      </c>
      <c r="H10" s="186">
        <v>27</v>
      </c>
      <c r="I10" s="191">
        <v>29</v>
      </c>
      <c r="J10" s="185">
        <v>27</v>
      </c>
      <c r="K10" s="186">
        <v>28</v>
      </c>
      <c r="L10" s="191">
        <v>29</v>
      </c>
      <c r="M10" s="185">
        <v>30</v>
      </c>
      <c r="N10" s="107">
        <v>28</v>
      </c>
      <c r="O10" s="108">
        <v>28</v>
      </c>
      <c r="P10" s="109">
        <v>27</v>
      </c>
      <c r="Q10" s="107">
        <v>28</v>
      </c>
      <c r="R10" s="108">
        <v>27</v>
      </c>
      <c r="S10" s="103">
        <v>28</v>
      </c>
      <c r="T10" s="128">
        <v>32</v>
      </c>
      <c r="U10" s="112">
        <v>30</v>
      </c>
      <c r="V10" s="103">
        <v>28</v>
      </c>
      <c r="W10" s="128">
        <v>26</v>
      </c>
      <c r="X10" s="112">
        <v>26</v>
      </c>
      <c r="Y10" s="103">
        <v>27</v>
      </c>
      <c r="Z10" s="64">
        <v>0</v>
      </c>
      <c r="AA10" s="55">
        <v>0</v>
      </c>
      <c r="AB10" s="56">
        <v>0</v>
      </c>
      <c r="AC10" s="199">
        <f t="shared" si="0"/>
        <v>0</v>
      </c>
      <c r="AD10" s="271">
        <f t="shared" si="1"/>
        <v>587</v>
      </c>
      <c r="AF10" s="386">
        <f t="shared" si="2"/>
        <v>0</v>
      </c>
      <c r="AG10" s="386">
        <f t="shared" si="3"/>
        <v>0</v>
      </c>
      <c r="AH10" s="386">
        <f t="shared" si="4"/>
        <v>0</v>
      </c>
    </row>
    <row r="11" spans="1:34">
      <c r="A11" s="49">
        <v>6</v>
      </c>
      <c r="B11" s="349">
        <v>13290</v>
      </c>
      <c r="C11" s="8">
        <v>650</v>
      </c>
      <c r="D11" s="60" t="s">
        <v>31</v>
      </c>
      <c r="E11" s="107">
        <v>25</v>
      </c>
      <c r="F11" s="108">
        <v>24</v>
      </c>
      <c r="G11" s="185">
        <v>23</v>
      </c>
      <c r="H11" s="186">
        <v>26</v>
      </c>
      <c r="I11" s="191">
        <v>25</v>
      </c>
      <c r="J11" s="185">
        <v>25</v>
      </c>
      <c r="K11" s="186">
        <v>25</v>
      </c>
      <c r="L11" s="191">
        <v>24</v>
      </c>
      <c r="M11" s="185">
        <v>26</v>
      </c>
      <c r="N11" s="267">
        <v>24</v>
      </c>
      <c r="O11" s="247">
        <v>25</v>
      </c>
      <c r="P11" s="266">
        <v>26</v>
      </c>
      <c r="Q11" s="264">
        <v>27</v>
      </c>
      <c r="R11" s="265">
        <v>25</v>
      </c>
      <c r="S11" s="250">
        <v>26</v>
      </c>
      <c r="T11" s="267">
        <v>29</v>
      </c>
      <c r="U11" s="247">
        <v>27</v>
      </c>
      <c r="V11" s="266">
        <v>27</v>
      </c>
      <c r="W11" s="267">
        <v>27</v>
      </c>
      <c r="X11" s="359">
        <v>27</v>
      </c>
      <c r="Y11" s="359">
        <v>26</v>
      </c>
      <c r="Z11" s="264">
        <v>0</v>
      </c>
      <c r="AA11" s="265">
        <v>0</v>
      </c>
      <c r="AB11" s="248">
        <v>0</v>
      </c>
      <c r="AC11" s="199">
        <f t="shared" si="0"/>
        <v>0</v>
      </c>
      <c r="AD11" s="271">
        <f t="shared" si="1"/>
        <v>539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4">
      <c r="A12" s="90">
        <v>7</v>
      </c>
      <c r="B12" s="350">
        <v>5809</v>
      </c>
      <c r="C12" s="90">
        <v>641</v>
      </c>
      <c r="D12" s="246" t="s">
        <v>29</v>
      </c>
      <c r="E12" s="107">
        <v>24</v>
      </c>
      <c r="F12" s="247">
        <v>27</v>
      </c>
      <c r="G12" s="248">
        <v>25</v>
      </c>
      <c r="H12" s="249">
        <v>25</v>
      </c>
      <c r="I12" s="250">
        <v>26</v>
      </c>
      <c r="J12" s="248">
        <v>26</v>
      </c>
      <c r="K12" s="252">
        <v>24</v>
      </c>
      <c r="L12" s="171">
        <v>27</v>
      </c>
      <c r="M12" s="253">
        <v>27</v>
      </c>
      <c r="N12" s="391">
        <v>0</v>
      </c>
      <c r="O12" s="392">
        <v>0</v>
      </c>
      <c r="P12" s="393">
        <v>0</v>
      </c>
      <c r="Q12" s="254">
        <v>30</v>
      </c>
      <c r="R12" s="171">
        <v>32</v>
      </c>
      <c r="S12" s="251">
        <v>29</v>
      </c>
      <c r="T12" s="254">
        <v>28</v>
      </c>
      <c r="U12" s="247">
        <v>28</v>
      </c>
      <c r="V12" s="251">
        <v>26</v>
      </c>
      <c r="W12" s="254">
        <v>28</v>
      </c>
      <c r="X12" s="255">
        <v>0</v>
      </c>
      <c r="Y12" s="255">
        <v>0</v>
      </c>
      <c r="Z12" s="263"/>
      <c r="AA12" s="171"/>
      <c r="AB12" s="256"/>
      <c r="AC12" s="199">
        <f t="shared" si="0"/>
        <v>0</v>
      </c>
      <c r="AD12" s="271">
        <f t="shared" si="1"/>
        <v>432</v>
      </c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4" ht="12.75" customHeight="1">
      <c r="A13" s="8">
        <v>8</v>
      </c>
      <c r="B13" s="349">
        <v>5827</v>
      </c>
      <c r="C13" s="8">
        <v>636</v>
      </c>
      <c r="D13" s="39" t="s">
        <v>26</v>
      </c>
      <c r="E13" s="107">
        <v>30</v>
      </c>
      <c r="F13" s="108">
        <v>23</v>
      </c>
      <c r="G13" s="185">
        <v>30</v>
      </c>
      <c r="H13" s="186">
        <v>28</v>
      </c>
      <c r="I13" s="191">
        <v>28</v>
      </c>
      <c r="J13" s="185">
        <v>29</v>
      </c>
      <c r="K13" s="186">
        <v>27</v>
      </c>
      <c r="L13" s="191">
        <v>26</v>
      </c>
      <c r="M13" s="185">
        <v>28</v>
      </c>
      <c r="N13" s="107">
        <v>27</v>
      </c>
      <c r="O13" s="108">
        <v>29</v>
      </c>
      <c r="P13" s="109">
        <v>28</v>
      </c>
      <c r="Q13" s="186">
        <v>0</v>
      </c>
      <c r="R13" s="184">
        <v>0</v>
      </c>
      <c r="S13" s="56">
        <v>0</v>
      </c>
      <c r="T13" s="128"/>
      <c r="U13" s="112"/>
      <c r="V13" s="103"/>
      <c r="W13" s="128"/>
      <c r="X13" s="112"/>
      <c r="Y13" s="103"/>
      <c r="Z13" s="64">
        <v>32</v>
      </c>
      <c r="AA13" s="55">
        <v>27</v>
      </c>
      <c r="AB13" s="56">
        <v>29</v>
      </c>
      <c r="AC13" s="199">
        <f t="shared" si="0"/>
        <v>0</v>
      </c>
      <c r="AD13" s="271">
        <f t="shared" si="1"/>
        <v>421</v>
      </c>
      <c r="AF13" s="386">
        <f t="shared" si="2"/>
        <v>0</v>
      </c>
      <c r="AG13" s="386">
        <f t="shared" si="3"/>
        <v>0</v>
      </c>
      <c r="AH13" s="386">
        <f t="shared" si="4"/>
        <v>0</v>
      </c>
    </row>
    <row r="14" spans="1:34">
      <c r="A14" s="90">
        <v>9</v>
      </c>
      <c r="B14" s="350">
        <v>12330</v>
      </c>
      <c r="C14" s="90">
        <v>637</v>
      </c>
      <c r="D14" s="246" t="s">
        <v>32</v>
      </c>
      <c r="E14" s="420">
        <v>0</v>
      </c>
      <c r="F14" s="247">
        <v>22</v>
      </c>
      <c r="G14" s="358">
        <v>0</v>
      </c>
      <c r="H14" s="249">
        <v>24</v>
      </c>
      <c r="I14" s="250">
        <v>24</v>
      </c>
      <c r="J14" s="358">
        <v>0</v>
      </c>
      <c r="K14" s="252">
        <v>23</v>
      </c>
      <c r="L14" s="171">
        <v>0</v>
      </c>
      <c r="M14" s="253">
        <v>0</v>
      </c>
      <c r="N14" s="267">
        <v>26</v>
      </c>
      <c r="O14" s="247">
        <v>27</v>
      </c>
      <c r="P14" s="266">
        <v>25</v>
      </c>
      <c r="Q14" s="264">
        <v>0</v>
      </c>
      <c r="R14" s="265">
        <v>26</v>
      </c>
      <c r="S14" s="253">
        <v>0</v>
      </c>
      <c r="T14" s="254">
        <v>26</v>
      </c>
      <c r="U14" s="257">
        <v>29</v>
      </c>
      <c r="V14" s="251">
        <v>21</v>
      </c>
      <c r="W14" s="254"/>
      <c r="X14" s="255"/>
      <c r="Y14" s="255"/>
      <c r="Z14" s="252"/>
      <c r="AA14" s="171"/>
      <c r="AB14" s="256"/>
      <c r="AC14" s="199">
        <f t="shared" si="0"/>
        <v>0</v>
      </c>
      <c r="AD14" s="271">
        <f t="shared" si="1"/>
        <v>273</v>
      </c>
      <c r="AF14" s="386">
        <f t="shared" si="2"/>
        <v>0</v>
      </c>
      <c r="AG14" s="386">
        <f t="shared" si="3"/>
        <v>0</v>
      </c>
      <c r="AH14" s="386">
        <f t="shared" si="4"/>
        <v>0</v>
      </c>
    </row>
    <row r="15" spans="1:34">
      <c r="A15" s="90">
        <v>10</v>
      </c>
      <c r="B15" s="351">
        <v>14021</v>
      </c>
      <c r="C15" s="49">
        <v>690</v>
      </c>
      <c r="D15" s="60" t="s">
        <v>28</v>
      </c>
      <c r="E15" s="186">
        <v>26</v>
      </c>
      <c r="F15" s="184">
        <v>26</v>
      </c>
      <c r="G15" s="185">
        <v>26</v>
      </c>
      <c r="H15" s="354">
        <v>0</v>
      </c>
      <c r="I15" s="357">
        <v>0</v>
      </c>
      <c r="J15" s="356">
        <v>0</v>
      </c>
      <c r="K15" s="186">
        <v>26</v>
      </c>
      <c r="L15" s="191">
        <v>25</v>
      </c>
      <c r="M15" s="185">
        <v>25</v>
      </c>
      <c r="N15" s="186">
        <v>25</v>
      </c>
      <c r="O15" s="184">
        <v>26</v>
      </c>
      <c r="P15" s="109">
        <v>24</v>
      </c>
      <c r="Q15" s="107">
        <v>0</v>
      </c>
      <c r="R15" s="108">
        <v>0</v>
      </c>
      <c r="S15" s="103">
        <v>0</v>
      </c>
      <c r="T15" s="54">
        <v>0</v>
      </c>
      <c r="U15" s="55">
        <v>0</v>
      </c>
      <c r="V15" s="56">
        <v>0</v>
      </c>
      <c r="W15" s="128"/>
      <c r="X15" s="112"/>
      <c r="Y15" s="103"/>
      <c r="Z15" s="64"/>
      <c r="AA15" s="55"/>
      <c r="AB15" s="56"/>
      <c r="AC15" s="199">
        <f t="shared" si="0"/>
        <v>0</v>
      </c>
      <c r="AD15" s="271">
        <f t="shared" si="1"/>
        <v>229</v>
      </c>
      <c r="AF15" s="386">
        <f t="shared" si="2"/>
        <v>0</v>
      </c>
      <c r="AG15" s="386">
        <f t="shared" si="3"/>
        <v>0</v>
      </c>
      <c r="AH15" s="386">
        <f t="shared" si="4"/>
        <v>0</v>
      </c>
    </row>
    <row r="16" spans="1:34" ht="25.5">
      <c r="A16" s="8">
        <v>11</v>
      </c>
      <c r="B16" s="442" t="s">
        <v>105</v>
      </c>
      <c r="C16" s="8">
        <v>614</v>
      </c>
      <c r="D16" s="39" t="s">
        <v>97</v>
      </c>
      <c r="E16" s="107">
        <v>0</v>
      </c>
      <c r="F16" s="108">
        <v>0</v>
      </c>
      <c r="G16" s="185">
        <v>0</v>
      </c>
      <c r="H16" s="186">
        <v>0</v>
      </c>
      <c r="I16" s="191">
        <v>0</v>
      </c>
      <c r="J16" s="185">
        <v>0</v>
      </c>
      <c r="K16" s="54">
        <v>0</v>
      </c>
      <c r="L16" s="335">
        <v>0</v>
      </c>
      <c r="M16" s="56">
        <v>0</v>
      </c>
      <c r="N16" s="128">
        <v>0</v>
      </c>
      <c r="O16" s="112">
        <v>0</v>
      </c>
      <c r="P16" s="103">
        <v>0</v>
      </c>
      <c r="Q16" s="186">
        <v>0</v>
      </c>
      <c r="R16" s="184">
        <v>0</v>
      </c>
      <c r="S16" s="56">
        <v>0</v>
      </c>
      <c r="T16" s="128">
        <v>0</v>
      </c>
      <c r="U16" s="112">
        <v>0</v>
      </c>
      <c r="V16" s="103">
        <v>0</v>
      </c>
      <c r="W16" s="128">
        <v>29</v>
      </c>
      <c r="X16" s="112">
        <v>30</v>
      </c>
      <c r="Y16" s="103">
        <v>30</v>
      </c>
      <c r="Z16" s="64">
        <v>27</v>
      </c>
      <c r="AA16" s="55">
        <v>28</v>
      </c>
      <c r="AB16" s="56">
        <v>27</v>
      </c>
      <c r="AC16" s="199">
        <f t="shared" si="0"/>
        <v>0</v>
      </c>
      <c r="AD16" s="271">
        <f t="shared" si="1"/>
        <v>171</v>
      </c>
      <c r="AE16" s="3"/>
      <c r="AF16" s="386">
        <f t="shared" si="2"/>
        <v>0</v>
      </c>
      <c r="AG16" s="386">
        <f t="shared" si="3"/>
        <v>0</v>
      </c>
      <c r="AH16" s="386">
        <f t="shared" si="4"/>
        <v>0</v>
      </c>
    </row>
    <row r="17" spans="1:35">
      <c r="A17" s="90">
        <v>12</v>
      </c>
      <c r="B17" s="349">
        <v>12694</v>
      </c>
      <c r="C17" s="8">
        <v>631</v>
      </c>
      <c r="D17" s="39" t="s">
        <v>30</v>
      </c>
      <c r="E17" s="107">
        <v>23</v>
      </c>
      <c r="F17" s="108">
        <v>25</v>
      </c>
      <c r="G17" s="185">
        <v>24</v>
      </c>
      <c r="H17" s="249">
        <v>0</v>
      </c>
      <c r="I17" s="250">
        <v>0</v>
      </c>
      <c r="J17" s="248">
        <v>0</v>
      </c>
      <c r="K17" s="252">
        <v>0</v>
      </c>
      <c r="L17" s="171">
        <v>0</v>
      </c>
      <c r="M17" s="253">
        <v>0</v>
      </c>
      <c r="N17" s="254">
        <v>0</v>
      </c>
      <c r="O17" s="257">
        <v>0</v>
      </c>
      <c r="P17" s="251">
        <v>0</v>
      </c>
      <c r="Q17" s="264">
        <v>0</v>
      </c>
      <c r="R17" s="265">
        <v>0</v>
      </c>
      <c r="S17" s="253">
        <v>0</v>
      </c>
      <c r="T17" s="254">
        <v>0</v>
      </c>
      <c r="U17" s="257">
        <v>0</v>
      </c>
      <c r="V17" s="251">
        <v>0</v>
      </c>
      <c r="W17" s="254"/>
      <c r="X17" s="255"/>
      <c r="Y17" s="255"/>
      <c r="Z17" s="252"/>
      <c r="AA17" s="421"/>
      <c r="AB17" s="256"/>
      <c r="AC17" s="117">
        <f t="shared" si="0"/>
        <v>0</v>
      </c>
      <c r="AD17" s="271">
        <f t="shared" si="1"/>
        <v>72</v>
      </c>
      <c r="AF17" s="386">
        <f t="shared" si="2"/>
        <v>0</v>
      </c>
      <c r="AG17" s="386">
        <f t="shared" si="3"/>
        <v>0</v>
      </c>
      <c r="AH17" s="386">
        <f t="shared" si="4"/>
        <v>0</v>
      </c>
    </row>
    <row r="18" spans="1:35">
      <c r="A18" s="90">
        <v>13</v>
      </c>
      <c r="B18" s="8"/>
      <c r="C18" s="8"/>
      <c r="D18" s="60"/>
      <c r="E18" s="107"/>
      <c r="F18" s="108"/>
      <c r="G18" s="109"/>
      <c r="H18" s="107"/>
      <c r="I18" s="110"/>
      <c r="J18" s="109"/>
      <c r="K18" s="186"/>
      <c r="L18" s="191"/>
      <c r="M18" s="185"/>
      <c r="N18" s="107"/>
      <c r="O18" s="108"/>
      <c r="P18" s="109"/>
      <c r="Q18" s="264"/>
      <c r="R18" s="265"/>
      <c r="S18" s="253"/>
      <c r="T18" s="254"/>
      <c r="U18" s="257"/>
      <c r="V18" s="251"/>
      <c r="W18" s="254"/>
      <c r="X18" s="255"/>
      <c r="Y18" s="255"/>
      <c r="Z18" s="252"/>
      <c r="AA18" s="171"/>
      <c r="AB18" s="256"/>
      <c r="AC18" s="117"/>
      <c r="AD18" s="271"/>
      <c r="AE18" s="3"/>
      <c r="AF18" s="386"/>
      <c r="AG18" s="386"/>
      <c r="AH18" s="386"/>
    </row>
    <row r="19" spans="1:35">
      <c r="A19" s="90">
        <v>14</v>
      </c>
      <c r="B19" s="90"/>
      <c r="C19" s="90"/>
      <c r="D19" s="246"/>
      <c r="E19" s="235"/>
      <c r="F19" s="247"/>
      <c r="G19" s="248"/>
      <c r="H19" s="249"/>
      <c r="I19" s="250"/>
      <c r="J19" s="248"/>
      <c r="K19" s="54"/>
      <c r="L19" s="55"/>
      <c r="M19" s="169"/>
      <c r="N19" s="267"/>
      <c r="O19" s="247"/>
      <c r="P19" s="266"/>
      <c r="Q19" s="264"/>
      <c r="R19" s="265"/>
      <c r="S19" s="253"/>
      <c r="T19" s="254"/>
      <c r="U19" s="257"/>
      <c r="V19" s="251"/>
      <c r="W19" s="254"/>
      <c r="X19" s="255"/>
      <c r="Y19" s="255"/>
      <c r="Z19" s="252"/>
      <c r="AA19" s="171"/>
      <c r="AB19" s="256"/>
      <c r="AC19" s="117"/>
      <c r="AD19" s="271"/>
      <c r="AE19" s="3"/>
      <c r="AF19" s="380"/>
      <c r="AG19" s="380"/>
      <c r="AH19" s="380"/>
    </row>
    <row r="20" spans="1:35" ht="13.5" thickBot="1">
      <c r="A20" s="138"/>
      <c r="B20" s="138"/>
      <c r="C20" s="138"/>
      <c r="D20" s="139"/>
      <c r="E20" s="140"/>
      <c r="F20" s="141"/>
      <c r="G20" s="142"/>
      <c r="H20" s="140"/>
      <c r="I20" s="143"/>
      <c r="J20" s="142"/>
      <c r="K20" s="144"/>
      <c r="L20" s="145"/>
      <c r="M20" s="146"/>
      <c r="N20" s="166"/>
      <c r="O20" s="167"/>
      <c r="P20" s="168"/>
      <c r="Q20" s="166"/>
      <c r="R20" s="167"/>
      <c r="S20" s="168"/>
      <c r="T20" s="144"/>
      <c r="U20" s="145"/>
      <c r="V20" s="146"/>
      <c r="W20" s="144"/>
      <c r="X20" s="147"/>
      <c r="Y20" s="147"/>
      <c r="Z20" s="144"/>
      <c r="AA20" s="145"/>
      <c r="AB20" s="147"/>
      <c r="AC20" s="148"/>
      <c r="AD20" s="136"/>
      <c r="AF20" s="382"/>
      <c r="AG20" s="384"/>
      <c r="AH20" s="384"/>
    </row>
    <row r="21" spans="1:35">
      <c r="A21" s="149"/>
      <c r="B21" s="149"/>
      <c r="C21" s="149"/>
      <c r="D21" s="150"/>
      <c r="E21" s="151"/>
      <c r="F21" s="151"/>
      <c r="G21" s="151"/>
      <c r="H21" s="151"/>
      <c r="I21" s="151"/>
      <c r="J21" s="151"/>
      <c r="K21" s="120"/>
      <c r="L21" s="120"/>
      <c r="M21" s="120"/>
      <c r="N21" s="120"/>
      <c r="O21" s="120"/>
      <c r="P21" s="120"/>
      <c r="Q21" s="118"/>
      <c r="R21" s="118"/>
      <c r="S21" s="118"/>
      <c r="T21" s="120"/>
      <c r="U21" s="120"/>
      <c r="V21" s="120"/>
      <c r="W21" s="120"/>
      <c r="X21" s="120"/>
      <c r="Y21" s="120"/>
      <c r="Z21" s="120"/>
      <c r="AA21" s="120"/>
      <c r="AB21" s="120"/>
      <c r="AC21" s="118"/>
      <c r="AD21" s="119"/>
    </row>
    <row r="22" spans="1:35">
      <c r="A22" s="154" t="s">
        <v>7</v>
      </c>
      <c r="B22" s="154"/>
      <c r="C22" s="154"/>
      <c r="D22" s="155"/>
      <c r="E22" s="152"/>
      <c r="F22" s="189">
        <v>11</v>
      </c>
      <c r="G22" s="152"/>
      <c r="H22" s="152"/>
      <c r="I22" s="189">
        <v>9</v>
      </c>
      <c r="J22" s="152"/>
      <c r="K22" s="152"/>
      <c r="L22" s="189">
        <v>11</v>
      </c>
      <c r="M22" s="152"/>
      <c r="N22" s="152"/>
      <c r="O22" s="189">
        <v>9</v>
      </c>
      <c r="P22" s="152"/>
      <c r="Q22" s="152"/>
      <c r="R22" s="189">
        <v>8</v>
      </c>
      <c r="S22" s="152"/>
      <c r="T22" s="152"/>
      <c r="U22" s="189">
        <v>8</v>
      </c>
      <c r="V22" s="152"/>
      <c r="W22" s="152"/>
      <c r="X22" s="189">
        <v>8</v>
      </c>
      <c r="Y22" s="152"/>
      <c r="Z22" s="152"/>
      <c r="AA22" s="189">
        <v>6</v>
      </c>
      <c r="AB22" s="152"/>
      <c r="AC22" s="33"/>
      <c r="AD22" s="33"/>
    </row>
    <row r="23" spans="1:35">
      <c r="A23" s="28"/>
      <c r="B23" s="28"/>
      <c r="C23" s="25"/>
      <c r="D23" s="27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I23" s="200" t="s">
        <v>5</v>
      </c>
    </row>
    <row r="24" spans="1:35">
      <c r="A24" s="15"/>
      <c r="B24" s="15"/>
      <c r="F24" s="19"/>
      <c r="I24" s="19"/>
      <c r="L24" s="20"/>
      <c r="O24" s="20"/>
      <c r="R24" s="20"/>
      <c r="U24" s="20"/>
      <c r="X24" s="20"/>
      <c r="Y24" s="20"/>
      <c r="Z24" s="20"/>
      <c r="AA24" s="20"/>
      <c r="AD24" s="16"/>
    </row>
    <row r="25" spans="1:35">
      <c r="A25" s="180"/>
      <c r="B25" s="180"/>
      <c r="C25" s="180"/>
      <c r="D25" s="180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36"/>
      <c r="T25" s="36"/>
      <c r="U25" s="36"/>
      <c r="V25" s="3"/>
      <c r="W25" s="3"/>
      <c r="X25" s="36"/>
      <c r="Y25" s="3"/>
      <c r="Z25" s="3"/>
      <c r="AA25" s="36"/>
      <c r="AB25" s="3"/>
      <c r="AD25" s="16"/>
    </row>
    <row r="26" spans="1:35">
      <c r="A26" s="181" t="s">
        <v>10</v>
      </c>
      <c r="B26" s="181"/>
      <c r="C26" s="181"/>
      <c r="D26" s="181"/>
      <c r="E26" s="181"/>
      <c r="F26" s="3"/>
      <c r="G26" s="181" t="s">
        <v>9</v>
      </c>
      <c r="H26" s="181"/>
      <c r="I26" s="181"/>
      <c r="J26" s="181"/>
      <c r="K26" s="216"/>
      <c r="L26" s="216"/>
      <c r="M26" s="3"/>
      <c r="N26" s="3"/>
      <c r="O26" s="3"/>
      <c r="P26" s="3"/>
      <c r="Q26" s="180"/>
      <c r="R26" s="180"/>
      <c r="S26" s="180"/>
      <c r="T26" s="180"/>
      <c r="U26" s="182"/>
      <c r="V26" s="182"/>
    </row>
    <row r="27" spans="1:35" ht="15">
      <c r="A27" s="221" t="s">
        <v>12</v>
      </c>
      <c r="B27" s="181"/>
      <c r="C27" s="181"/>
      <c r="D27" s="220"/>
      <c r="E27" s="181"/>
      <c r="F27" s="181"/>
    </row>
  </sheetData>
  <sortState ref="B6:AH17">
    <sortCondition descending="1" ref="AD6:AD17"/>
  </sortState>
  <mergeCells count="2">
    <mergeCell ref="N3:P3"/>
    <mergeCell ref="Q3:S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workbookViewId="0">
      <selection activeCell="AC8" sqref="AC8"/>
    </sheetView>
  </sheetViews>
  <sheetFormatPr defaultRowHeight="12.75"/>
  <cols>
    <col min="1" max="1" width="6.28515625" customWidth="1"/>
    <col min="2" max="2" width="7" customWidth="1"/>
    <col min="3" max="3" width="6" customWidth="1"/>
    <col min="4" max="4" width="16" bestFit="1" customWidth="1"/>
    <col min="5" max="5" width="4.7109375" customWidth="1"/>
    <col min="6" max="6" width="4.5703125" customWidth="1"/>
    <col min="7" max="7" width="4" customWidth="1"/>
    <col min="8" max="9" width="4.140625" customWidth="1"/>
    <col min="10" max="10" width="4.28515625" customWidth="1"/>
    <col min="11" max="13" width="3.28515625" customWidth="1"/>
    <col min="14" max="14" width="4.140625" customWidth="1"/>
    <col min="15" max="15" width="3.28515625" customWidth="1"/>
    <col min="16" max="17" width="3.85546875" customWidth="1"/>
    <col min="18" max="18" width="4.42578125" customWidth="1"/>
    <col min="19" max="19" width="3.42578125" customWidth="1"/>
    <col min="20" max="20" width="4" customWidth="1"/>
    <col min="21" max="21" width="4.28515625" customWidth="1"/>
    <col min="22" max="22" width="4.5703125" customWidth="1"/>
    <col min="23" max="23" width="4.28515625" customWidth="1"/>
    <col min="24" max="24" width="4.85546875" customWidth="1"/>
    <col min="25" max="25" width="4.28515625" customWidth="1"/>
    <col min="26" max="26" width="3.85546875" customWidth="1"/>
    <col min="27" max="27" width="4.28515625" customWidth="1"/>
    <col min="28" max="28" width="3.5703125" customWidth="1"/>
  </cols>
  <sheetData>
    <row r="1" spans="1:34" ht="21">
      <c r="A1" s="447" t="s">
        <v>16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224"/>
      <c r="R1" s="224"/>
      <c r="S1" s="224"/>
      <c r="T1" s="94"/>
      <c r="U1" s="327"/>
    </row>
    <row r="2" spans="1:34" ht="24" thickBot="1">
      <c r="A2" s="198"/>
      <c r="B2" s="198"/>
      <c r="C2" s="198"/>
      <c r="D2" s="198"/>
      <c r="E2" s="198"/>
      <c r="F2" s="198"/>
      <c r="G2" s="192"/>
      <c r="H2" s="192"/>
      <c r="I2" s="192"/>
      <c r="J2" s="193"/>
      <c r="K2" s="194"/>
      <c r="L2" s="194"/>
      <c r="M2" s="195"/>
      <c r="N2" s="195"/>
      <c r="O2" s="195"/>
      <c r="P2" s="196"/>
      <c r="Q2" s="93"/>
      <c r="R2" s="93"/>
      <c r="S2" s="197"/>
      <c r="T2" s="115"/>
      <c r="U2" s="116"/>
      <c r="V2" s="116"/>
      <c r="W2" s="1"/>
      <c r="X2" s="1" t="s">
        <v>5</v>
      </c>
      <c r="Y2" s="2"/>
      <c r="Z2" s="1"/>
      <c r="AA2" s="1" t="s">
        <v>5</v>
      </c>
      <c r="AB2" s="2"/>
      <c r="AC2" s="2"/>
      <c r="AD2" s="2"/>
    </row>
    <row r="3" spans="1:34" ht="13.5" thickBot="1">
      <c r="A3" s="81"/>
      <c r="B3" s="81"/>
      <c r="C3" s="81"/>
      <c r="D3" s="5"/>
      <c r="E3" s="208"/>
      <c r="F3" s="203" t="s">
        <v>19</v>
      </c>
      <c r="G3" s="209"/>
      <c r="H3" s="73"/>
      <c r="I3" s="203" t="s">
        <v>20</v>
      </c>
      <c r="J3" s="74"/>
      <c r="K3" s="73"/>
      <c r="L3" s="203" t="s">
        <v>80</v>
      </c>
      <c r="M3" s="74"/>
      <c r="N3" s="73"/>
      <c r="O3" s="203" t="s">
        <v>81</v>
      </c>
      <c r="P3" s="74"/>
      <c r="Q3" s="444" t="s">
        <v>85</v>
      </c>
      <c r="R3" s="445"/>
      <c r="S3" s="446"/>
      <c r="T3" s="70"/>
      <c r="U3" s="203" t="s">
        <v>94</v>
      </c>
      <c r="V3" s="71"/>
      <c r="W3" s="70"/>
      <c r="X3" s="203" t="s">
        <v>95</v>
      </c>
      <c r="Y3" s="72"/>
      <c r="Z3" s="70"/>
      <c r="AA3" s="203" t="s">
        <v>98</v>
      </c>
      <c r="AB3" s="72"/>
      <c r="AC3" s="5"/>
      <c r="AD3" s="5"/>
      <c r="AF3" s="86"/>
      <c r="AG3" s="86"/>
      <c r="AH3" s="86"/>
    </row>
    <row r="4" spans="1:34" ht="13.5" thickBot="1">
      <c r="A4" s="6" t="s">
        <v>0</v>
      </c>
      <c r="B4" s="6" t="s">
        <v>6</v>
      </c>
      <c r="C4" s="6" t="s">
        <v>1</v>
      </c>
      <c r="D4" s="7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241">
        <v>3</v>
      </c>
      <c r="N4" s="239">
        <v>1</v>
      </c>
      <c r="O4" s="240">
        <v>2</v>
      </c>
      <c r="P4" s="241">
        <v>3</v>
      </c>
      <c r="Q4" s="239">
        <v>1</v>
      </c>
      <c r="R4" s="240">
        <v>2</v>
      </c>
      <c r="S4" s="241">
        <v>3</v>
      </c>
      <c r="T4" s="239">
        <v>1</v>
      </c>
      <c r="U4" s="240">
        <v>2</v>
      </c>
      <c r="V4" s="241">
        <v>3</v>
      </c>
      <c r="W4" s="239"/>
      <c r="X4" s="240"/>
      <c r="Y4" s="241"/>
      <c r="Z4" s="239"/>
      <c r="AA4" s="240"/>
      <c r="AB4" s="241"/>
      <c r="AC4" s="6" t="s">
        <v>3</v>
      </c>
      <c r="AD4" s="7" t="s">
        <v>4</v>
      </c>
      <c r="AF4" s="385" t="s">
        <v>77</v>
      </c>
      <c r="AG4" s="385" t="s">
        <v>78</v>
      </c>
      <c r="AH4" s="385" t="s">
        <v>79</v>
      </c>
    </row>
    <row r="5" spans="1:34">
      <c r="A5" s="50"/>
      <c r="B5" s="50"/>
      <c r="C5" s="50"/>
      <c r="D5" s="99"/>
      <c r="E5" s="210"/>
      <c r="F5" s="211"/>
      <c r="G5" s="212"/>
      <c r="H5" s="122"/>
      <c r="I5" s="123"/>
      <c r="J5" s="124"/>
      <c r="K5" s="210"/>
      <c r="L5" s="211"/>
      <c r="M5" s="91"/>
      <c r="N5" s="87"/>
      <c r="O5" s="62"/>
      <c r="P5" s="91"/>
      <c r="Q5" s="100"/>
      <c r="R5" s="52"/>
      <c r="S5" s="101"/>
      <c r="T5" s="122"/>
      <c r="U5" s="123"/>
      <c r="V5" s="124"/>
      <c r="W5" s="100"/>
      <c r="X5" s="135"/>
      <c r="Y5" s="101"/>
      <c r="Z5" s="100"/>
      <c r="AA5" s="135"/>
      <c r="AB5" s="101"/>
      <c r="AC5" s="294"/>
      <c r="AD5" s="292"/>
      <c r="AF5" s="379"/>
      <c r="AG5" s="379"/>
      <c r="AH5" s="379"/>
    </row>
    <row r="6" spans="1:34">
      <c r="A6" s="49">
        <v>1</v>
      </c>
      <c r="B6" s="350">
        <v>4814</v>
      </c>
      <c r="C6" s="117">
        <v>577</v>
      </c>
      <c r="D6" s="337" t="s">
        <v>35</v>
      </c>
      <c r="E6" s="170">
        <v>32</v>
      </c>
      <c r="F6" s="363">
        <v>30</v>
      </c>
      <c r="G6" s="364">
        <v>30</v>
      </c>
      <c r="H6" s="170">
        <v>35</v>
      </c>
      <c r="I6" s="171">
        <v>32</v>
      </c>
      <c r="J6" s="205">
        <v>35</v>
      </c>
      <c r="K6" s="54">
        <v>35</v>
      </c>
      <c r="L6" s="366">
        <v>30</v>
      </c>
      <c r="M6" s="169">
        <v>35</v>
      </c>
      <c r="N6" s="54">
        <v>35</v>
      </c>
      <c r="O6" s="55">
        <v>35</v>
      </c>
      <c r="P6" s="169">
        <v>35</v>
      </c>
      <c r="Q6" s="54">
        <v>35</v>
      </c>
      <c r="R6" s="55">
        <v>35</v>
      </c>
      <c r="S6" s="169">
        <v>32</v>
      </c>
      <c r="T6" s="54">
        <v>35</v>
      </c>
      <c r="U6" s="55">
        <v>35</v>
      </c>
      <c r="V6" s="169">
        <v>35</v>
      </c>
      <c r="W6" s="130">
        <v>32</v>
      </c>
      <c r="X6" s="133">
        <v>35</v>
      </c>
      <c r="Y6" s="134">
        <v>35</v>
      </c>
      <c r="Z6" s="243">
        <v>0</v>
      </c>
      <c r="AA6" s="244">
        <v>0</v>
      </c>
      <c r="AB6" s="245">
        <v>0</v>
      </c>
      <c r="AC6" s="295">
        <f t="shared" ref="AC6:AC15" si="0">IF(ISBLANK(J6),,SUM(AF6:AH6))</f>
        <v>0</v>
      </c>
      <c r="AD6" s="291">
        <f t="shared" ref="AD6:AD15" si="1">SUM(E6:AB6)-AC6</f>
        <v>708</v>
      </c>
      <c r="AF6" s="386">
        <f t="shared" ref="AF6:AF15" si="2">LARGE(E6:AB6,COUNT(E6:AB6)-0)</f>
        <v>0</v>
      </c>
      <c r="AG6" s="386">
        <f t="shared" ref="AG6:AG15" si="3">LARGE(E6:AB6,COUNT(E6:AB6)-1)</f>
        <v>0</v>
      </c>
      <c r="AH6" s="386">
        <f t="shared" ref="AH6:AH15" si="4">LARGE(E6:AB6,COUNT(E6:AB6)-2)</f>
        <v>0</v>
      </c>
    </row>
    <row r="7" spans="1:34">
      <c r="A7" s="9">
        <v>2</v>
      </c>
      <c r="B7" s="349">
        <v>5825</v>
      </c>
      <c r="C7" s="295">
        <v>585</v>
      </c>
      <c r="D7" s="345" t="s">
        <v>33</v>
      </c>
      <c r="E7" s="243">
        <v>35</v>
      </c>
      <c r="F7" s="244">
        <v>35</v>
      </c>
      <c r="G7" s="245">
        <v>35</v>
      </c>
      <c r="H7" s="243">
        <v>30</v>
      </c>
      <c r="I7" s="244">
        <v>35</v>
      </c>
      <c r="J7" s="245">
        <v>32</v>
      </c>
      <c r="K7" s="243">
        <v>30</v>
      </c>
      <c r="L7" s="244">
        <v>32</v>
      </c>
      <c r="M7" s="245">
        <v>30</v>
      </c>
      <c r="N7" s="243">
        <v>30</v>
      </c>
      <c r="O7" s="244">
        <v>30</v>
      </c>
      <c r="P7" s="245">
        <v>32</v>
      </c>
      <c r="Q7" s="360">
        <v>28</v>
      </c>
      <c r="R7" s="365">
        <v>27</v>
      </c>
      <c r="S7" s="245">
        <v>29</v>
      </c>
      <c r="T7" s="243">
        <v>32</v>
      </c>
      <c r="U7" s="365">
        <v>27</v>
      </c>
      <c r="V7" s="245">
        <v>30</v>
      </c>
      <c r="W7" s="243">
        <v>35</v>
      </c>
      <c r="X7" s="244">
        <v>32</v>
      </c>
      <c r="Y7" s="245">
        <v>32</v>
      </c>
      <c r="Z7" s="243">
        <v>0</v>
      </c>
      <c r="AA7" s="244">
        <v>0</v>
      </c>
      <c r="AB7" s="245">
        <v>0</v>
      </c>
      <c r="AC7" s="295">
        <f t="shared" si="0"/>
        <v>0</v>
      </c>
      <c r="AD7" s="291">
        <f t="shared" si="1"/>
        <v>658</v>
      </c>
      <c r="AF7" s="386">
        <f t="shared" si="2"/>
        <v>0</v>
      </c>
      <c r="AG7" s="386">
        <f t="shared" si="3"/>
        <v>0</v>
      </c>
      <c r="AH7" s="386">
        <f t="shared" si="4"/>
        <v>0</v>
      </c>
    </row>
    <row r="8" spans="1:34">
      <c r="A8" s="9">
        <v>3</v>
      </c>
      <c r="B8" s="350">
        <v>2123</v>
      </c>
      <c r="C8" s="117">
        <v>547</v>
      </c>
      <c r="D8" s="337" t="s">
        <v>34</v>
      </c>
      <c r="E8" s="170">
        <v>28</v>
      </c>
      <c r="F8" s="171">
        <v>32</v>
      </c>
      <c r="G8" s="205">
        <v>32</v>
      </c>
      <c r="H8" s="170">
        <v>32</v>
      </c>
      <c r="I8" s="171">
        <v>30</v>
      </c>
      <c r="J8" s="205">
        <v>30</v>
      </c>
      <c r="K8" s="170">
        <v>32</v>
      </c>
      <c r="L8" s="171">
        <v>35</v>
      </c>
      <c r="M8" s="205">
        <v>32</v>
      </c>
      <c r="N8" s="259">
        <v>32</v>
      </c>
      <c r="O8" s="304">
        <v>32</v>
      </c>
      <c r="P8" s="338">
        <v>30</v>
      </c>
      <c r="Q8" s="339">
        <v>29</v>
      </c>
      <c r="R8" s="398">
        <v>28</v>
      </c>
      <c r="S8" s="338">
        <v>35</v>
      </c>
      <c r="T8" s="339">
        <v>30</v>
      </c>
      <c r="U8" s="398">
        <v>28</v>
      </c>
      <c r="V8" s="338">
        <v>32</v>
      </c>
      <c r="W8" s="130">
        <v>30</v>
      </c>
      <c r="X8" s="394">
        <v>26</v>
      </c>
      <c r="Y8" s="134">
        <v>30</v>
      </c>
      <c r="Z8" s="243">
        <v>0</v>
      </c>
      <c r="AA8" s="244">
        <v>0</v>
      </c>
      <c r="AB8" s="245">
        <v>0</v>
      </c>
      <c r="AC8" s="295">
        <f t="shared" si="0"/>
        <v>0</v>
      </c>
      <c r="AD8" s="291">
        <f t="shared" si="1"/>
        <v>645</v>
      </c>
      <c r="AF8" s="386">
        <f t="shared" si="2"/>
        <v>0</v>
      </c>
      <c r="AG8" s="386">
        <f t="shared" si="3"/>
        <v>0</v>
      </c>
      <c r="AH8" s="386">
        <f t="shared" si="4"/>
        <v>0</v>
      </c>
    </row>
    <row r="9" spans="1:34">
      <c r="A9" s="9">
        <v>4</v>
      </c>
      <c r="B9" s="349">
        <v>5516</v>
      </c>
      <c r="C9" s="295">
        <v>518</v>
      </c>
      <c r="D9" s="345" t="s">
        <v>36</v>
      </c>
      <c r="E9" s="243">
        <v>30</v>
      </c>
      <c r="F9" s="244">
        <v>29</v>
      </c>
      <c r="G9" s="245">
        <v>29</v>
      </c>
      <c r="H9" s="243">
        <v>29</v>
      </c>
      <c r="I9" s="365">
        <v>28</v>
      </c>
      <c r="J9" s="361">
        <v>27</v>
      </c>
      <c r="K9" s="130">
        <v>29</v>
      </c>
      <c r="L9" s="133">
        <v>29</v>
      </c>
      <c r="M9" s="134">
        <v>29</v>
      </c>
      <c r="N9" s="243">
        <v>29</v>
      </c>
      <c r="O9" s="133">
        <v>29</v>
      </c>
      <c r="P9" s="134">
        <v>29</v>
      </c>
      <c r="Q9" s="130">
        <v>30</v>
      </c>
      <c r="R9" s="133">
        <v>30</v>
      </c>
      <c r="S9" s="134">
        <v>28</v>
      </c>
      <c r="T9" s="130">
        <v>28</v>
      </c>
      <c r="U9" s="133">
        <v>30</v>
      </c>
      <c r="V9" s="387">
        <v>27</v>
      </c>
      <c r="W9" s="130">
        <v>28</v>
      </c>
      <c r="X9" s="133">
        <v>28</v>
      </c>
      <c r="Y9" s="134">
        <v>28</v>
      </c>
      <c r="Z9" s="243">
        <v>0</v>
      </c>
      <c r="AA9" s="244">
        <v>0</v>
      </c>
      <c r="AB9" s="245">
        <v>0</v>
      </c>
      <c r="AC9" s="295">
        <f t="shared" si="0"/>
        <v>0</v>
      </c>
      <c r="AD9" s="291">
        <f t="shared" si="1"/>
        <v>603</v>
      </c>
      <c r="AF9" s="386">
        <f t="shared" si="2"/>
        <v>0</v>
      </c>
      <c r="AG9" s="386">
        <f t="shared" si="3"/>
        <v>0</v>
      </c>
      <c r="AH9" s="386">
        <f t="shared" si="4"/>
        <v>0</v>
      </c>
    </row>
    <row r="10" spans="1:34">
      <c r="A10" s="9">
        <v>5</v>
      </c>
      <c r="B10" s="350">
        <v>5514</v>
      </c>
      <c r="C10" s="117">
        <v>532</v>
      </c>
      <c r="D10" s="337" t="s">
        <v>38</v>
      </c>
      <c r="E10" s="362">
        <v>26</v>
      </c>
      <c r="F10" s="363">
        <v>26</v>
      </c>
      <c r="G10" s="205">
        <v>27</v>
      </c>
      <c r="H10" s="170">
        <v>28</v>
      </c>
      <c r="I10" s="171">
        <v>29</v>
      </c>
      <c r="J10" s="205">
        <v>29</v>
      </c>
      <c r="K10" s="170">
        <v>28</v>
      </c>
      <c r="L10" s="171">
        <v>28</v>
      </c>
      <c r="M10" s="205">
        <v>27</v>
      </c>
      <c r="N10" s="170">
        <v>28</v>
      </c>
      <c r="O10" s="171">
        <v>27</v>
      </c>
      <c r="P10" s="205">
        <v>27</v>
      </c>
      <c r="Q10" s="170">
        <v>27</v>
      </c>
      <c r="R10" s="171">
        <v>29</v>
      </c>
      <c r="S10" s="364">
        <v>0</v>
      </c>
      <c r="T10" s="170">
        <v>27</v>
      </c>
      <c r="U10" s="171">
        <v>32</v>
      </c>
      <c r="V10" s="205">
        <v>28</v>
      </c>
      <c r="W10" s="258">
        <v>26</v>
      </c>
      <c r="X10" s="257">
        <v>27</v>
      </c>
      <c r="Y10" s="283">
        <v>26</v>
      </c>
      <c r="Z10" s="170">
        <v>0</v>
      </c>
      <c r="AA10" s="171">
        <v>0</v>
      </c>
      <c r="AB10" s="205">
        <v>0</v>
      </c>
      <c r="AC10" s="295">
        <f t="shared" si="0"/>
        <v>0</v>
      </c>
      <c r="AD10" s="291">
        <f t="shared" si="1"/>
        <v>552</v>
      </c>
      <c r="AF10" s="386">
        <f t="shared" si="2"/>
        <v>0</v>
      </c>
      <c r="AG10" s="386">
        <f t="shared" si="3"/>
        <v>0</v>
      </c>
      <c r="AH10" s="386">
        <f t="shared" si="4"/>
        <v>0</v>
      </c>
    </row>
    <row r="11" spans="1:34">
      <c r="A11" s="9">
        <v>6</v>
      </c>
      <c r="B11" s="349">
        <v>5461</v>
      </c>
      <c r="C11" s="38">
        <v>514</v>
      </c>
      <c r="D11" s="346" t="s">
        <v>45</v>
      </c>
      <c r="E11" s="54">
        <v>0</v>
      </c>
      <c r="F11" s="55">
        <v>0</v>
      </c>
      <c r="G11" s="169">
        <v>0</v>
      </c>
      <c r="H11" s="54">
        <v>0</v>
      </c>
      <c r="I11" s="55">
        <v>0</v>
      </c>
      <c r="J11" s="169">
        <v>0</v>
      </c>
      <c r="K11" s="54">
        <v>0</v>
      </c>
      <c r="L11" s="55">
        <v>0</v>
      </c>
      <c r="M11" s="169">
        <v>0</v>
      </c>
      <c r="N11" s="243">
        <v>0</v>
      </c>
      <c r="O11" s="133">
        <v>0</v>
      </c>
      <c r="P11" s="134">
        <v>0</v>
      </c>
      <c r="Q11" s="130">
        <v>32</v>
      </c>
      <c r="R11" s="133">
        <v>32</v>
      </c>
      <c r="S11" s="134">
        <v>30</v>
      </c>
      <c r="T11" s="130"/>
      <c r="U11" s="133"/>
      <c r="V11" s="134"/>
      <c r="W11" s="130">
        <v>29</v>
      </c>
      <c r="X11" s="133">
        <v>30</v>
      </c>
      <c r="Y11" s="134">
        <v>29</v>
      </c>
      <c r="Z11" s="243"/>
      <c r="AA11" s="244"/>
      <c r="AB11" s="245"/>
      <c r="AC11" s="295">
        <f t="shared" si="0"/>
        <v>0</v>
      </c>
      <c r="AD11" s="291">
        <f t="shared" si="1"/>
        <v>182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4">
      <c r="A12" s="9">
        <v>7</v>
      </c>
      <c r="B12" s="422">
        <v>5799</v>
      </c>
      <c r="C12" s="38">
        <v>530</v>
      </c>
      <c r="D12" s="346" t="s">
        <v>96</v>
      </c>
      <c r="E12" s="54">
        <v>0</v>
      </c>
      <c r="F12" s="55">
        <v>0</v>
      </c>
      <c r="G12" s="169">
        <v>0</v>
      </c>
      <c r="H12" s="243">
        <v>0</v>
      </c>
      <c r="I12" s="244">
        <v>0</v>
      </c>
      <c r="J12" s="245">
        <v>0</v>
      </c>
      <c r="K12" s="243">
        <v>0</v>
      </c>
      <c r="L12" s="244">
        <v>0</v>
      </c>
      <c r="M12" s="245">
        <v>0</v>
      </c>
      <c r="N12" s="243">
        <v>0</v>
      </c>
      <c r="O12" s="244">
        <v>0</v>
      </c>
      <c r="P12" s="245">
        <v>0</v>
      </c>
      <c r="Q12" s="243">
        <v>0</v>
      </c>
      <c r="R12" s="244">
        <v>0</v>
      </c>
      <c r="S12" s="245">
        <v>0</v>
      </c>
      <c r="T12" s="243">
        <v>29</v>
      </c>
      <c r="U12" s="244">
        <v>29</v>
      </c>
      <c r="V12" s="245">
        <v>29</v>
      </c>
      <c r="W12" s="243">
        <v>27</v>
      </c>
      <c r="X12" s="244">
        <v>29</v>
      </c>
      <c r="Y12" s="245">
        <v>27</v>
      </c>
      <c r="Z12" s="243"/>
      <c r="AA12" s="244"/>
      <c r="AB12" s="245"/>
      <c r="AC12" s="295">
        <f t="shared" si="0"/>
        <v>0</v>
      </c>
      <c r="AD12" s="291">
        <f t="shared" si="1"/>
        <v>170</v>
      </c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4">
      <c r="A13" s="9">
        <v>9</v>
      </c>
      <c r="B13" s="349">
        <v>5820</v>
      </c>
      <c r="C13" s="38">
        <v>544</v>
      </c>
      <c r="D13" s="346" t="s">
        <v>37</v>
      </c>
      <c r="E13" s="54">
        <v>29</v>
      </c>
      <c r="F13" s="55">
        <v>28</v>
      </c>
      <c r="G13" s="169">
        <v>28</v>
      </c>
      <c r="H13" s="54">
        <v>27</v>
      </c>
      <c r="I13" s="55">
        <v>27</v>
      </c>
      <c r="J13" s="169">
        <v>28</v>
      </c>
      <c r="K13" s="54">
        <v>0</v>
      </c>
      <c r="L13" s="55">
        <v>0</v>
      </c>
      <c r="M13" s="169">
        <v>0</v>
      </c>
      <c r="N13" s="54">
        <v>0</v>
      </c>
      <c r="O13" s="55">
        <v>0</v>
      </c>
      <c r="P13" s="169">
        <v>0</v>
      </c>
      <c r="Q13" s="54">
        <v>0</v>
      </c>
      <c r="R13" s="55">
        <v>0</v>
      </c>
      <c r="S13" s="169">
        <v>0</v>
      </c>
      <c r="T13" s="54"/>
      <c r="U13" s="55"/>
      <c r="V13" s="169"/>
      <c r="W13" s="128"/>
      <c r="X13" s="112"/>
      <c r="Y13" s="282"/>
      <c r="Z13" s="54"/>
      <c r="AA13" s="55"/>
      <c r="AB13" s="169"/>
      <c r="AC13" s="295">
        <f t="shared" si="0"/>
        <v>0</v>
      </c>
      <c r="AD13" s="291">
        <f t="shared" si="1"/>
        <v>167</v>
      </c>
      <c r="AF13" s="386">
        <f t="shared" si="2"/>
        <v>0</v>
      </c>
      <c r="AG13" s="386">
        <f t="shared" si="3"/>
        <v>0</v>
      </c>
      <c r="AH13" s="386">
        <f t="shared" si="4"/>
        <v>0</v>
      </c>
    </row>
    <row r="14" spans="1:34">
      <c r="A14" s="9">
        <v>8</v>
      </c>
      <c r="B14" s="350">
        <v>5190</v>
      </c>
      <c r="C14" s="38">
        <v>535</v>
      </c>
      <c r="D14" s="337" t="s">
        <v>82</v>
      </c>
      <c r="E14" s="54">
        <v>0</v>
      </c>
      <c r="F14" s="55">
        <v>0</v>
      </c>
      <c r="G14" s="169">
        <v>0</v>
      </c>
      <c r="H14" s="54">
        <v>0</v>
      </c>
      <c r="I14" s="55">
        <v>0</v>
      </c>
      <c r="J14" s="169">
        <v>0</v>
      </c>
      <c r="K14" s="54">
        <v>27</v>
      </c>
      <c r="L14" s="55">
        <v>27</v>
      </c>
      <c r="M14" s="169">
        <v>28</v>
      </c>
      <c r="N14" s="54">
        <v>0</v>
      </c>
      <c r="O14" s="55">
        <v>28</v>
      </c>
      <c r="P14" s="169">
        <v>28</v>
      </c>
      <c r="Q14" s="54">
        <v>0</v>
      </c>
      <c r="R14" s="55">
        <v>0</v>
      </c>
      <c r="S14" s="169">
        <v>0</v>
      </c>
      <c r="T14" s="54"/>
      <c r="U14" s="55"/>
      <c r="V14" s="169"/>
      <c r="W14" s="128"/>
      <c r="X14" s="112"/>
      <c r="Y14" s="282"/>
      <c r="Z14" s="54"/>
      <c r="AA14" s="55"/>
      <c r="AB14" s="169"/>
      <c r="AC14" s="295">
        <f t="shared" si="0"/>
        <v>0</v>
      </c>
      <c r="AD14" s="291">
        <f t="shared" si="1"/>
        <v>138</v>
      </c>
      <c r="AF14" s="386">
        <f t="shared" si="2"/>
        <v>0</v>
      </c>
      <c r="AG14" s="386">
        <f t="shared" si="3"/>
        <v>0</v>
      </c>
      <c r="AH14" s="386">
        <f t="shared" si="4"/>
        <v>0</v>
      </c>
    </row>
    <row r="15" spans="1:34" ht="13.5" thickBot="1">
      <c r="A15" s="82">
        <v>10</v>
      </c>
      <c r="B15" s="413">
        <v>4935</v>
      </c>
      <c r="C15" s="412">
        <v>545</v>
      </c>
      <c r="D15" s="348" t="s">
        <v>23</v>
      </c>
      <c r="E15" s="162">
        <v>27</v>
      </c>
      <c r="F15" s="88">
        <v>27</v>
      </c>
      <c r="G15" s="414">
        <v>22</v>
      </c>
      <c r="H15" s="162">
        <v>0</v>
      </c>
      <c r="I15" s="88">
        <v>0</v>
      </c>
      <c r="J15" s="414">
        <v>0</v>
      </c>
      <c r="K15" s="162">
        <v>0</v>
      </c>
      <c r="L15" s="88">
        <v>0</v>
      </c>
      <c r="M15" s="414">
        <v>0</v>
      </c>
      <c r="N15" s="162">
        <v>0</v>
      </c>
      <c r="O15" s="88">
        <v>0</v>
      </c>
      <c r="P15" s="414">
        <v>0</v>
      </c>
      <c r="Q15" s="162">
        <v>0</v>
      </c>
      <c r="R15" s="88">
        <v>0</v>
      </c>
      <c r="S15" s="414">
        <v>0</v>
      </c>
      <c r="T15" s="162"/>
      <c r="U15" s="88"/>
      <c r="V15" s="414"/>
      <c r="W15" s="163"/>
      <c r="X15" s="164"/>
      <c r="Y15" s="415"/>
      <c r="Z15" s="162"/>
      <c r="AA15" s="88"/>
      <c r="AB15" s="414"/>
      <c r="AC15" s="295">
        <f t="shared" si="0"/>
        <v>0</v>
      </c>
      <c r="AD15" s="291">
        <f t="shared" si="1"/>
        <v>76</v>
      </c>
      <c r="AF15" s="386">
        <f t="shared" si="2"/>
        <v>0</v>
      </c>
      <c r="AG15" s="386">
        <f t="shared" si="3"/>
        <v>0</v>
      </c>
      <c r="AH15" s="386">
        <f t="shared" si="4"/>
        <v>0</v>
      </c>
    </row>
    <row r="16" spans="1:34">
      <c r="E16" s="201"/>
      <c r="F16" s="201"/>
      <c r="G16" s="201"/>
      <c r="H16" s="201"/>
      <c r="T16" s="201"/>
    </row>
    <row r="17" spans="1:28">
      <c r="A17" s="137" t="s">
        <v>7</v>
      </c>
      <c r="F17" s="36">
        <v>7</v>
      </c>
      <c r="G17" s="36"/>
      <c r="H17" s="36"/>
      <c r="I17" s="36">
        <v>7</v>
      </c>
      <c r="J17" s="36"/>
      <c r="K17" s="36"/>
      <c r="L17" s="36">
        <v>6</v>
      </c>
      <c r="M17" s="36"/>
      <c r="N17" s="36"/>
      <c r="O17" s="36">
        <v>6</v>
      </c>
      <c r="P17" s="36"/>
      <c r="Q17" s="36"/>
      <c r="R17" s="131">
        <v>6</v>
      </c>
      <c r="S17" s="36"/>
      <c r="T17" s="3"/>
      <c r="U17" s="36">
        <v>6</v>
      </c>
      <c r="X17" s="36">
        <v>7</v>
      </c>
      <c r="AA17" s="36">
        <v>5</v>
      </c>
    </row>
    <row r="18" spans="1:28">
      <c r="F18" s="3"/>
    </row>
    <row r="19" spans="1:28">
      <c r="C19" s="181"/>
      <c r="F19" s="3"/>
      <c r="Z19" s="448" t="s">
        <v>88</v>
      </c>
      <c r="AA19" s="448"/>
      <c r="AB19" s="448"/>
    </row>
    <row r="20" spans="1:28">
      <c r="A20" s="181"/>
      <c r="B20" s="181"/>
      <c r="C20" s="181"/>
      <c r="D20" s="181"/>
      <c r="E20" s="181"/>
      <c r="F20" s="3"/>
      <c r="Z20" s="448"/>
      <c r="AA20" s="448"/>
      <c r="AB20" s="448"/>
    </row>
    <row r="21" spans="1:28">
      <c r="A21" s="181" t="s">
        <v>11</v>
      </c>
      <c r="B21" s="181"/>
      <c r="D21" s="181"/>
      <c r="E21" s="181"/>
      <c r="F21" s="3"/>
      <c r="Q21" s="181"/>
      <c r="R21" s="181"/>
      <c r="S21" s="181"/>
      <c r="T21" s="3"/>
      <c r="U21" s="3"/>
      <c r="V21" s="3"/>
      <c r="W21" s="3"/>
      <c r="Z21" s="448"/>
      <c r="AA21" s="448"/>
      <c r="AB21" s="448"/>
    </row>
    <row r="22" spans="1:28" ht="15">
      <c r="A22" s="221" t="s">
        <v>12</v>
      </c>
      <c r="Z22" s="448"/>
      <c r="AA22" s="448"/>
      <c r="AB22" s="448"/>
    </row>
    <row r="23" spans="1:28">
      <c r="Z23" s="448"/>
      <c r="AA23" s="448"/>
      <c r="AB23" s="448"/>
    </row>
    <row r="24" spans="1:28">
      <c r="Z24" s="448"/>
      <c r="AA24" s="448"/>
      <c r="AB24" s="448"/>
    </row>
  </sheetData>
  <sortState ref="B6:AH15">
    <sortCondition descending="1" ref="AD6:AD15"/>
  </sortState>
  <mergeCells count="3">
    <mergeCell ref="A1:P1"/>
    <mergeCell ref="Q3:S3"/>
    <mergeCell ref="Z19:AB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topLeftCell="A2" zoomScale="110" zoomScaleNormal="110" workbookViewId="0">
      <selection activeCell="M16" sqref="M16"/>
    </sheetView>
  </sheetViews>
  <sheetFormatPr defaultRowHeight="12.75"/>
  <cols>
    <col min="1" max="1" width="4.28515625" customWidth="1"/>
    <col min="2" max="2" width="6.7109375" customWidth="1"/>
    <col min="3" max="3" width="5.42578125" customWidth="1"/>
    <col min="4" max="4" width="18.5703125" bestFit="1" customWidth="1"/>
    <col min="5" max="6" width="3.42578125" customWidth="1"/>
    <col min="7" max="7" width="3.85546875" customWidth="1"/>
    <col min="8" max="27" width="3.42578125" customWidth="1"/>
    <col min="28" max="28" width="4.7109375" customWidth="1"/>
    <col min="29" max="29" width="5" customWidth="1"/>
    <col min="30" max="30" width="5.85546875" customWidth="1"/>
    <col min="31" max="31" width="4.42578125" customWidth="1"/>
    <col min="32" max="32" width="5.7109375" customWidth="1"/>
    <col min="33" max="33" width="5.5703125" customWidth="1"/>
    <col min="34" max="34" width="5.7109375" customWidth="1"/>
  </cols>
  <sheetData>
    <row r="1" spans="1:34" ht="25.5" customHeight="1">
      <c r="A1" s="227" t="s">
        <v>15</v>
      </c>
      <c r="B1" s="228"/>
      <c r="C1" s="228"/>
      <c r="D1" s="228"/>
      <c r="E1" s="228"/>
      <c r="F1" s="228"/>
      <c r="G1" s="228"/>
      <c r="H1" s="228"/>
      <c r="I1" s="224"/>
      <c r="J1" s="225"/>
      <c r="K1" s="224"/>
      <c r="L1" s="226"/>
      <c r="M1" s="226"/>
      <c r="N1" s="226"/>
      <c r="O1" s="226"/>
      <c r="P1" s="224"/>
      <c r="Q1" s="224"/>
      <c r="R1" s="224"/>
      <c r="S1" s="233"/>
      <c r="T1" s="234"/>
      <c r="U1" s="234"/>
      <c r="V1" s="95"/>
      <c r="W1" s="95"/>
      <c r="X1" s="95"/>
      <c r="Y1" s="95"/>
      <c r="Z1" s="53"/>
      <c r="AA1" s="53"/>
      <c r="AB1" s="18"/>
      <c r="AC1" s="18"/>
      <c r="AD1" s="18"/>
    </row>
    <row r="2" spans="1:34" ht="20.25" customHeight="1" thickBot="1">
      <c r="A2" s="13"/>
      <c r="B2" s="13"/>
      <c r="C2" s="21"/>
      <c r="D2" s="22"/>
      <c r="E2" s="21"/>
      <c r="F2" s="21"/>
      <c r="G2" s="21"/>
      <c r="H2" s="21"/>
      <c r="I2" s="23"/>
      <c r="J2" s="23"/>
      <c r="K2" s="23"/>
      <c r="L2" s="23"/>
      <c r="M2" s="23"/>
      <c r="N2" s="23"/>
      <c r="O2" s="23"/>
      <c r="P2" s="23"/>
      <c r="Q2" s="23"/>
      <c r="R2" s="23"/>
      <c r="S2" s="330"/>
      <c r="T2" s="23"/>
      <c r="U2" s="23"/>
      <c r="V2" s="23"/>
      <c r="W2" s="21"/>
      <c r="X2" s="21"/>
      <c r="Y2" s="21"/>
      <c r="Z2" s="21"/>
      <c r="AA2" s="13"/>
      <c r="AB2" s="18"/>
      <c r="AC2" s="18"/>
      <c r="AD2" s="18"/>
    </row>
    <row r="3" spans="1:34" ht="13.5" thickBot="1">
      <c r="A3" s="26"/>
      <c r="B3" s="26"/>
      <c r="C3" s="26"/>
      <c r="D3" s="26"/>
      <c r="E3" s="208"/>
      <c r="F3" s="203" t="s">
        <v>19</v>
      </c>
      <c r="G3" s="209"/>
      <c r="H3" s="73"/>
      <c r="I3" s="203" t="s">
        <v>20</v>
      </c>
      <c r="J3" s="74"/>
      <c r="K3" s="73"/>
      <c r="L3" s="203" t="s">
        <v>80</v>
      </c>
      <c r="M3" s="74"/>
      <c r="N3" s="73"/>
      <c r="O3" s="203" t="s">
        <v>81</v>
      </c>
      <c r="P3" s="74"/>
      <c r="Q3" s="444" t="s">
        <v>85</v>
      </c>
      <c r="R3" s="445"/>
      <c r="S3" s="446"/>
      <c r="T3" s="70"/>
      <c r="U3" s="203" t="s">
        <v>94</v>
      </c>
      <c r="V3" s="71"/>
      <c r="W3" s="70"/>
      <c r="X3" s="203" t="s">
        <v>95</v>
      </c>
      <c r="Y3" s="71"/>
      <c r="Z3" s="70"/>
      <c r="AA3" s="203" t="s">
        <v>98</v>
      </c>
      <c r="AB3" s="72"/>
      <c r="AC3" s="17"/>
      <c r="AD3" s="17"/>
      <c r="AF3" s="86"/>
      <c r="AG3" s="86"/>
      <c r="AH3" s="86"/>
    </row>
    <row r="4" spans="1:34" ht="13.5" thickBot="1">
      <c r="A4" s="83" t="s">
        <v>0</v>
      </c>
      <c r="B4" s="84" t="s">
        <v>6</v>
      </c>
      <c r="C4" s="83" t="s">
        <v>1</v>
      </c>
      <c r="D4" s="84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241">
        <v>3</v>
      </c>
      <c r="N4" s="239">
        <v>1</v>
      </c>
      <c r="O4" s="240">
        <v>2</v>
      </c>
      <c r="P4" s="241">
        <v>3</v>
      </c>
      <c r="Q4" s="239">
        <v>1</v>
      </c>
      <c r="R4" s="240">
        <v>2</v>
      </c>
      <c r="S4" s="241">
        <v>3</v>
      </c>
      <c r="T4" s="239">
        <v>1</v>
      </c>
      <c r="U4" s="240">
        <v>2</v>
      </c>
      <c r="V4" s="241">
        <v>3</v>
      </c>
      <c r="W4" s="239">
        <v>1</v>
      </c>
      <c r="X4" s="240">
        <v>2</v>
      </c>
      <c r="Y4" s="241">
        <v>3</v>
      </c>
      <c r="Z4" s="239">
        <v>1</v>
      </c>
      <c r="AA4" s="240">
        <v>2</v>
      </c>
      <c r="AB4" s="241">
        <v>3</v>
      </c>
      <c r="AC4" s="85" t="s">
        <v>3</v>
      </c>
      <c r="AD4" s="85" t="s">
        <v>4</v>
      </c>
      <c r="AF4" s="385" t="s">
        <v>77</v>
      </c>
      <c r="AG4" s="385" t="s">
        <v>78</v>
      </c>
      <c r="AH4" s="385" t="s">
        <v>79</v>
      </c>
    </row>
    <row r="5" spans="1:34" ht="12.75" customHeight="1">
      <c r="A5" s="90"/>
      <c r="B5" s="90"/>
      <c r="C5" s="90"/>
      <c r="D5" s="39"/>
      <c r="E5" s="128"/>
      <c r="F5" s="112"/>
      <c r="G5" s="103"/>
      <c r="H5" s="102"/>
      <c r="I5" s="112"/>
      <c r="J5" s="103"/>
      <c r="K5" s="102"/>
      <c r="L5" s="112"/>
      <c r="M5" s="103"/>
      <c r="N5" s="102"/>
      <c r="O5" s="112"/>
      <c r="P5" s="113"/>
      <c r="Q5" s="102"/>
      <c r="R5" s="112"/>
      <c r="S5" s="113"/>
      <c r="T5" s="102"/>
      <c r="U5" s="112"/>
      <c r="V5" s="113"/>
      <c r="W5" s="102"/>
      <c r="X5" s="112"/>
      <c r="Y5" s="113"/>
      <c r="Z5" s="46"/>
      <c r="AA5" s="40"/>
      <c r="AB5" s="47"/>
      <c r="AC5" s="183"/>
      <c r="AD5" s="293"/>
      <c r="AF5" s="379"/>
      <c r="AG5" s="379"/>
      <c r="AH5" s="379"/>
    </row>
    <row r="6" spans="1:34" ht="12.75" customHeight="1">
      <c r="A6" s="90">
        <v>1</v>
      </c>
      <c r="B6" s="349">
        <v>1505</v>
      </c>
      <c r="C6" s="295">
        <v>463</v>
      </c>
      <c r="D6" s="345" t="s">
        <v>39</v>
      </c>
      <c r="E6" s="243">
        <v>35</v>
      </c>
      <c r="F6" s="244">
        <v>30</v>
      </c>
      <c r="G6" s="245">
        <v>35</v>
      </c>
      <c r="H6" s="243">
        <v>32</v>
      </c>
      <c r="I6" s="244">
        <v>30</v>
      </c>
      <c r="J6" s="245">
        <v>30</v>
      </c>
      <c r="K6" s="130">
        <v>27</v>
      </c>
      <c r="L6" s="133">
        <v>35</v>
      </c>
      <c r="M6" s="134">
        <v>35</v>
      </c>
      <c r="N6" s="243">
        <v>35</v>
      </c>
      <c r="O6" s="133">
        <v>35</v>
      </c>
      <c r="P6" s="134">
        <v>35</v>
      </c>
      <c r="Q6" s="130">
        <v>35</v>
      </c>
      <c r="R6" s="133">
        <v>30</v>
      </c>
      <c r="S6" s="134">
        <v>29</v>
      </c>
      <c r="T6" s="130">
        <v>32</v>
      </c>
      <c r="U6" s="133">
        <v>32</v>
      </c>
      <c r="V6" s="134">
        <v>26</v>
      </c>
      <c r="W6" s="130">
        <v>32</v>
      </c>
      <c r="X6" s="133">
        <v>29</v>
      </c>
      <c r="Y6" s="134">
        <v>24</v>
      </c>
      <c r="Z6" s="243">
        <v>0</v>
      </c>
      <c r="AA6" s="244">
        <v>0</v>
      </c>
      <c r="AB6" s="245">
        <v>0</v>
      </c>
      <c r="AC6" s="295">
        <f t="shared" ref="AC6:AC19" si="0">IF(ISBLANK(J6),,SUM(AF6:AH6))</f>
        <v>0</v>
      </c>
      <c r="AD6" s="291">
        <f t="shared" ref="AD6:AD16" si="1">SUM(E6:AB6)-AC6</f>
        <v>663</v>
      </c>
      <c r="AF6" s="386">
        <f t="shared" ref="AF6:AF19" si="2">LARGE(E6:AB6,COUNT(E6:AB6)-0)</f>
        <v>0</v>
      </c>
      <c r="AG6" s="386">
        <f t="shared" ref="AG6:AG19" si="3">LARGE(E6:AB6,COUNT(E6:AB6)-1)</f>
        <v>0</v>
      </c>
      <c r="AH6" s="386">
        <f t="shared" ref="AH6:AH19" si="4">LARGE(E6:AB6,COUNT(E6:AB6)-2)</f>
        <v>0</v>
      </c>
    </row>
    <row r="7" spans="1:34" ht="12.75" customHeight="1">
      <c r="A7" s="90">
        <v>2</v>
      </c>
      <c r="B7" s="350">
        <v>5745</v>
      </c>
      <c r="C7" s="117">
        <v>417</v>
      </c>
      <c r="D7" s="337" t="s">
        <v>43</v>
      </c>
      <c r="E7" s="259">
        <v>32</v>
      </c>
      <c r="F7" s="260">
        <v>29</v>
      </c>
      <c r="G7" s="367">
        <v>24</v>
      </c>
      <c r="H7" s="370">
        <v>28</v>
      </c>
      <c r="I7" s="260">
        <v>32</v>
      </c>
      <c r="J7" s="261">
        <v>32</v>
      </c>
      <c r="K7" s="370">
        <v>28</v>
      </c>
      <c r="L7" s="260">
        <v>30</v>
      </c>
      <c r="M7" s="261">
        <v>30</v>
      </c>
      <c r="N7" s="259">
        <v>32</v>
      </c>
      <c r="O7" s="260">
        <v>32</v>
      </c>
      <c r="P7" s="261">
        <v>28</v>
      </c>
      <c r="Q7" s="259">
        <v>30</v>
      </c>
      <c r="R7" s="260">
        <v>35</v>
      </c>
      <c r="S7" s="261">
        <v>35</v>
      </c>
      <c r="T7" s="259">
        <v>35</v>
      </c>
      <c r="U7" s="260">
        <v>35</v>
      </c>
      <c r="V7" s="261">
        <v>29</v>
      </c>
      <c r="W7" s="130">
        <v>35</v>
      </c>
      <c r="X7" s="133">
        <v>35</v>
      </c>
      <c r="Y7" s="134" t="s">
        <v>51</v>
      </c>
      <c r="Z7" s="243">
        <v>32</v>
      </c>
      <c r="AA7" s="244">
        <v>35</v>
      </c>
      <c r="AB7" s="245">
        <v>35</v>
      </c>
      <c r="AC7" s="295">
        <f t="shared" si="0"/>
        <v>80</v>
      </c>
      <c r="AD7" s="291">
        <f t="shared" si="1"/>
        <v>648</v>
      </c>
      <c r="AF7" s="386">
        <f t="shared" si="2"/>
        <v>24</v>
      </c>
      <c r="AG7" s="386">
        <f t="shared" si="3"/>
        <v>28</v>
      </c>
      <c r="AH7" s="386">
        <f t="shared" si="4"/>
        <v>28</v>
      </c>
    </row>
    <row r="8" spans="1:34" ht="12.75" customHeight="1">
      <c r="A8" s="8">
        <v>3</v>
      </c>
      <c r="B8" s="349">
        <v>5754</v>
      </c>
      <c r="C8" s="38">
        <v>494</v>
      </c>
      <c r="D8" s="346" t="s">
        <v>40</v>
      </c>
      <c r="E8" s="243">
        <v>29</v>
      </c>
      <c r="F8" s="244">
        <v>35</v>
      </c>
      <c r="G8" s="245">
        <v>30</v>
      </c>
      <c r="H8" s="360">
        <v>27</v>
      </c>
      <c r="I8" s="365">
        <v>27</v>
      </c>
      <c r="J8" s="361">
        <v>25</v>
      </c>
      <c r="K8" s="243">
        <v>30</v>
      </c>
      <c r="L8" s="244">
        <v>28</v>
      </c>
      <c r="M8" s="245">
        <v>28</v>
      </c>
      <c r="N8" s="243">
        <v>29</v>
      </c>
      <c r="O8" s="244">
        <v>28</v>
      </c>
      <c r="P8" s="245">
        <v>30</v>
      </c>
      <c r="Q8" s="243">
        <v>27</v>
      </c>
      <c r="R8" s="244">
        <v>27</v>
      </c>
      <c r="S8" s="245">
        <v>30</v>
      </c>
      <c r="T8" s="243">
        <v>30</v>
      </c>
      <c r="U8" s="244">
        <v>30</v>
      </c>
      <c r="V8" s="245">
        <v>32</v>
      </c>
      <c r="W8" s="130">
        <v>28</v>
      </c>
      <c r="X8" s="133">
        <v>30</v>
      </c>
      <c r="Y8" s="134">
        <v>30</v>
      </c>
      <c r="Z8" s="243">
        <v>30</v>
      </c>
      <c r="AA8" s="244">
        <v>30</v>
      </c>
      <c r="AB8" s="245">
        <v>32</v>
      </c>
      <c r="AC8" s="295">
        <f t="shared" si="0"/>
        <v>79</v>
      </c>
      <c r="AD8" s="291">
        <f t="shared" si="1"/>
        <v>623</v>
      </c>
      <c r="AF8" s="386">
        <f t="shared" si="2"/>
        <v>25</v>
      </c>
      <c r="AG8" s="386">
        <f t="shared" si="3"/>
        <v>27</v>
      </c>
      <c r="AH8" s="386">
        <f t="shared" si="4"/>
        <v>27</v>
      </c>
    </row>
    <row r="9" spans="1:34" ht="12.75" customHeight="1">
      <c r="A9" s="90">
        <v>4</v>
      </c>
      <c r="B9" s="349">
        <v>5786</v>
      </c>
      <c r="C9" s="38">
        <v>432</v>
      </c>
      <c r="D9" s="346" t="s">
        <v>42</v>
      </c>
      <c r="E9" s="243">
        <v>30</v>
      </c>
      <c r="F9" s="365">
        <v>28</v>
      </c>
      <c r="G9" s="245">
        <v>28</v>
      </c>
      <c r="H9" s="243">
        <v>29</v>
      </c>
      <c r="I9" s="244">
        <v>29</v>
      </c>
      <c r="J9" s="245">
        <v>29</v>
      </c>
      <c r="K9" s="243">
        <v>35</v>
      </c>
      <c r="L9" s="244">
        <v>32</v>
      </c>
      <c r="M9" s="245">
        <v>29</v>
      </c>
      <c r="N9" s="243">
        <v>28</v>
      </c>
      <c r="O9" s="394">
        <v>26</v>
      </c>
      <c r="P9" s="387">
        <v>27</v>
      </c>
      <c r="Q9" s="130">
        <v>29</v>
      </c>
      <c r="R9" s="133">
        <v>29</v>
      </c>
      <c r="S9" s="134">
        <v>32</v>
      </c>
      <c r="T9" s="130">
        <v>28</v>
      </c>
      <c r="U9" s="133">
        <v>29</v>
      </c>
      <c r="V9" s="134">
        <v>30</v>
      </c>
      <c r="W9" s="130">
        <v>29</v>
      </c>
      <c r="X9" s="133">
        <v>28</v>
      </c>
      <c r="Y9" s="134">
        <v>32</v>
      </c>
      <c r="Z9" s="243">
        <v>29</v>
      </c>
      <c r="AA9" s="244">
        <v>28</v>
      </c>
      <c r="AB9" s="245">
        <v>29</v>
      </c>
      <c r="AC9" s="295">
        <f t="shared" si="0"/>
        <v>81</v>
      </c>
      <c r="AD9" s="291">
        <f t="shared" si="1"/>
        <v>621</v>
      </c>
      <c r="AE9" s="3"/>
      <c r="AF9" s="386">
        <f t="shared" si="2"/>
        <v>26</v>
      </c>
      <c r="AG9" s="386">
        <f t="shared" si="3"/>
        <v>27</v>
      </c>
      <c r="AH9" s="386">
        <f t="shared" si="4"/>
        <v>28</v>
      </c>
    </row>
    <row r="10" spans="1:34" ht="12.75" customHeight="1">
      <c r="A10" s="8">
        <v>5</v>
      </c>
      <c r="B10" s="350">
        <v>4813</v>
      </c>
      <c r="C10" s="117">
        <v>457</v>
      </c>
      <c r="D10" s="337" t="s">
        <v>50</v>
      </c>
      <c r="E10" s="259" t="s">
        <v>51</v>
      </c>
      <c r="F10" s="260" t="s">
        <v>51</v>
      </c>
      <c r="G10" s="261" t="s">
        <v>51</v>
      </c>
      <c r="H10" s="259">
        <v>35</v>
      </c>
      <c r="I10" s="260">
        <v>35</v>
      </c>
      <c r="J10" s="261">
        <v>35</v>
      </c>
      <c r="K10" s="243">
        <v>32</v>
      </c>
      <c r="L10" s="365">
        <v>22</v>
      </c>
      <c r="M10" s="245">
        <v>32</v>
      </c>
      <c r="N10" s="243">
        <v>30</v>
      </c>
      <c r="O10" s="244">
        <v>30</v>
      </c>
      <c r="P10" s="245">
        <v>32</v>
      </c>
      <c r="Q10" s="243">
        <v>32</v>
      </c>
      <c r="R10" s="365">
        <v>28</v>
      </c>
      <c r="S10" s="361">
        <v>27</v>
      </c>
      <c r="T10" s="243">
        <v>29</v>
      </c>
      <c r="U10" s="244">
        <v>28</v>
      </c>
      <c r="V10" s="245">
        <v>35</v>
      </c>
      <c r="W10" s="243">
        <v>30</v>
      </c>
      <c r="X10" s="244">
        <v>32</v>
      </c>
      <c r="Y10" s="245">
        <v>35</v>
      </c>
      <c r="Z10" s="243">
        <v>35</v>
      </c>
      <c r="AA10" s="244">
        <v>32</v>
      </c>
      <c r="AB10" s="245">
        <v>30</v>
      </c>
      <c r="AC10" s="295">
        <f t="shared" si="0"/>
        <v>77</v>
      </c>
      <c r="AD10" s="291">
        <f t="shared" si="1"/>
        <v>579</v>
      </c>
      <c r="AE10" s="3"/>
      <c r="AF10" s="386">
        <f t="shared" si="2"/>
        <v>22</v>
      </c>
      <c r="AG10" s="386">
        <f t="shared" si="3"/>
        <v>27</v>
      </c>
      <c r="AH10" s="386">
        <f t="shared" si="4"/>
        <v>28</v>
      </c>
    </row>
    <row r="11" spans="1:34" ht="12.75" customHeight="1">
      <c r="A11" s="90">
        <v>6</v>
      </c>
      <c r="B11" s="349">
        <v>4892</v>
      </c>
      <c r="C11" s="295">
        <v>443</v>
      </c>
      <c r="D11" s="345" t="s">
        <v>41</v>
      </c>
      <c r="E11" s="243">
        <v>27</v>
      </c>
      <c r="F11" s="244">
        <v>32</v>
      </c>
      <c r="G11" s="245">
        <v>29</v>
      </c>
      <c r="H11" s="243">
        <v>24</v>
      </c>
      <c r="I11" s="244">
        <v>26</v>
      </c>
      <c r="J11" s="245">
        <v>28</v>
      </c>
      <c r="K11" s="130">
        <v>29</v>
      </c>
      <c r="L11" s="133">
        <v>29</v>
      </c>
      <c r="M11" s="134">
        <v>24</v>
      </c>
      <c r="N11" s="243">
        <v>24</v>
      </c>
      <c r="O11" s="133">
        <v>24</v>
      </c>
      <c r="P11" s="134">
        <v>26</v>
      </c>
      <c r="Q11" s="130">
        <v>26</v>
      </c>
      <c r="R11" s="133">
        <v>26</v>
      </c>
      <c r="S11" s="134">
        <v>25</v>
      </c>
      <c r="T11" s="130">
        <v>27</v>
      </c>
      <c r="U11" s="133">
        <v>27</v>
      </c>
      <c r="V11" s="134">
        <v>28</v>
      </c>
      <c r="W11" s="130">
        <v>26</v>
      </c>
      <c r="X11" s="133">
        <v>25</v>
      </c>
      <c r="Y11" s="134">
        <v>27</v>
      </c>
      <c r="Z11" s="243">
        <v>0</v>
      </c>
      <c r="AA11" s="244">
        <v>0</v>
      </c>
      <c r="AB11" s="245">
        <v>0</v>
      </c>
      <c r="AC11" s="295">
        <f t="shared" si="0"/>
        <v>0</v>
      </c>
      <c r="AD11" s="291">
        <f t="shared" si="1"/>
        <v>559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4" ht="12.75" customHeight="1">
      <c r="A12" s="8">
        <v>7</v>
      </c>
      <c r="B12" s="349">
        <v>5202</v>
      </c>
      <c r="C12" s="38">
        <v>411</v>
      </c>
      <c r="D12" s="39" t="s">
        <v>48</v>
      </c>
      <c r="E12" s="243">
        <v>22</v>
      </c>
      <c r="F12" s="244">
        <v>25</v>
      </c>
      <c r="G12" s="290">
        <v>23</v>
      </c>
      <c r="H12" s="287">
        <v>26</v>
      </c>
      <c r="I12" s="244">
        <v>22</v>
      </c>
      <c r="J12" s="290">
        <v>22</v>
      </c>
      <c r="K12" s="287">
        <v>26</v>
      </c>
      <c r="L12" s="244">
        <v>25</v>
      </c>
      <c r="M12" s="290">
        <v>26</v>
      </c>
      <c r="N12" s="287">
        <v>25</v>
      </c>
      <c r="O12" s="244">
        <v>27</v>
      </c>
      <c r="P12" s="298">
        <v>25</v>
      </c>
      <c r="Q12" s="287">
        <v>25</v>
      </c>
      <c r="R12" s="244">
        <v>23</v>
      </c>
      <c r="S12" s="298">
        <v>28</v>
      </c>
      <c r="T12" s="287">
        <v>21</v>
      </c>
      <c r="U12" s="244">
        <v>25</v>
      </c>
      <c r="V12" s="298">
        <v>25</v>
      </c>
      <c r="W12" s="299">
        <v>25</v>
      </c>
      <c r="X12" s="133">
        <v>24</v>
      </c>
      <c r="Y12" s="300">
        <v>26</v>
      </c>
      <c r="Z12" s="287">
        <v>0</v>
      </c>
      <c r="AA12" s="244">
        <v>0</v>
      </c>
      <c r="AB12" s="298">
        <v>0</v>
      </c>
      <c r="AC12" s="295">
        <f t="shared" si="0"/>
        <v>0</v>
      </c>
      <c r="AD12" s="291">
        <f t="shared" si="1"/>
        <v>516</v>
      </c>
      <c r="AE12" s="3"/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4" ht="12.75" customHeight="1">
      <c r="A13" s="8">
        <v>8</v>
      </c>
      <c r="B13" s="350">
        <v>2844</v>
      </c>
      <c r="C13" s="117">
        <v>445</v>
      </c>
      <c r="D13" s="337" t="s">
        <v>44</v>
      </c>
      <c r="E13" s="243">
        <v>28</v>
      </c>
      <c r="F13" s="244">
        <v>23</v>
      </c>
      <c r="G13" s="245">
        <v>32</v>
      </c>
      <c r="H13" s="243">
        <v>30</v>
      </c>
      <c r="I13" s="244">
        <v>28</v>
      </c>
      <c r="J13" s="245">
        <v>27</v>
      </c>
      <c r="K13" s="243">
        <v>19</v>
      </c>
      <c r="L13" s="244">
        <v>26</v>
      </c>
      <c r="M13" s="245">
        <v>25</v>
      </c>
      <c r="N13" s="243">
        <v>27</v>
      </c>
      <c r="O13" s="244">
        <v>29</v>
      </c>
      <c r="P13" s="245">
        <v>29</v>
      </c>
      <c r="Q13" s="130">
        <v>28</v>
      </c>
      <c r="R13" s="133">
        <v>32</v>
      </c>
      <c r="S13" s="134">
        <v>26</v>
      </c>
      <c r="T13" s="130">
        <v>0</v>
      </c>
      <c r="U13" s="133">
        <v>0</v>
      </c>
      <c r="V13" s="134">
        <v>0</v>
      </c>
      <c r="W13" s="130">
        <v>27</v>
      </c>
      <c r="X13" s="133">
        <v>27</v>
      </c>
      <c r="Y13" s="134">
        <v>28</v>
      </c>
      <c r="Z13" s="243"/>
      <c r="AA13" s="244"/>
      <c r="AB13" s="245"/>
      <c r="AC13" s="295">
        <f t="shared" si="0"/>
        <v>0</v>
      </c>
      <c r="AD13" s="291">
        <f t="shared" si="1"/>
        <v>491</v>
      </c>
      <c r="AE13" s="3"/>
      <c r="AF13" s="386">
        <f t="shared" si="2"/>
        <v>0</v>
      </c>
      <c r="AG13" s="386">
        <f t="shared" si="3"/>
        <v>0</v>
      </c>
      <c r="AH13" s="386">
        <f t="shared" si="4"/>
        <v>0</v>
      </c>
    </row>
    <row r="14" spans="1:34" ht="12.75" customHeight="1">
      <c r="A14" s="8">
        <v>9</v>
      </c>
      <c r="B14" s="350">
        <v>14194</v>
      </c>
      <c r="C14" s="296">
        <v>416</v>
      </c>
      <c r="D14" s="369" t="s">
        <v>49</v>
      </c>
      <c r="E14" s="259">
        <v>23</v>
      </c>
      <c r="F14" s="260">
        <v>22</v>
      </c>
      <c r="G14" s="395">
        <v>18</v>
      </c>
      <c r="H14" s="288">
        <v>22</v>
      </c>
      <c r="I14" s="260">
        <v>21</v>
      </c>
      <c r="J14" s="395">
        <v>21</v>
      </c>
      <c r="K14" s="288">
        <v>19</v>
      </c>
      <c r="L14" s="260">
        <v>23</v>
      </c>
      <c r="M14" s="395">
        <v>19</v>
      </c>
      <c r="N14" s="288">
        <v>19</v>
      </c>
      <c r="O14" s="304">
        <v>23</v>
      </c>
      <c r="P14" s="306">
        <v>23</v>
      </c>
      <c r="Q14" s="305">
        <v>23</v>
      </c>
      <c r="R14" s="304">
        <v>24</v>
      </c>
      <c r="S14" s="306">
        <v>23</v>
      </c>
      <c r="T14" s="305">
        <v>0</v>
      </c>
      <c r="U14" s="304">
        <v>20</v>
      </c>
      <c r="V14" s="306">
        <v>24</v>
      </c>
      <c r="W14" s="305">
        <v>22</v>
      </c>
      <c r="X14" s="260">
        <v>23</v>
      </c>
      <c r="Y14" s="306" t="s">
        <v>51</v>
      </c>
      <c r="Z14" s="288">
        <v>0</v>
      </c>
      <c r="AA14" s="260">
        <v>0</v>
      </c>
      <c r="AB14" s="307">
        <v>0</v>
      </c>
      <c r="AC14" s="295">
        <f t="shared" si="0"/>
        <v>0</v>
      </c>
      <c r="AD14" s="291">
        <f t="shared" si="1"/>
        <v>412</v>
      </c>
      <c r="AE14" s="3"/>
      <c r="AF14" s="386">
        <f t="shared" si="2"/>
        <v>0</v>
      </c>
      <c r="AG14" s="386">
        <f t="shared" si="3"/>
        <v>0</v>
      </c>
      <c r="AH14" s="386">
        <f t="shared" si="4"/>
        <v>0</v>
      </c>
    </row>
    <row r="15" spans="1:34" ht="12.75" customHeight="1">
      <c r="A15" s="8">
        <v>10</v>
      </c>
      <c r="B15" s="350">
        <v>8830</v>
      </c>
      <c r="C15" s="117">
        <v>427</v>
      </c>
      <c r="D15" s="337" t="s">
        <v>75</v>
      </c>
      <c r="E15" s="259">
        <v>0</v>
      </c>
      <c r="F15" s="260">
        <v>0</v>
      </c>
      <c r="G15" s="261">
        <v>0</v>
      </c>
      <c r="H15" s="259" t="s">
        <v>51</v>
      </c>
      <c r="I15" s="260">
        <v>25</v>
      </c>
      <c r="J15" s="261">
        <v>16</v>
      </c>
      <c r="K15" s="259">
        <v>24</v>
      </c>
      <c r="L15" s="260">
        <v>24</v>
      </c>
      <c r="M15" s="261">
        <v>19</v>
      </c>
      <c r="N15" s="259">
        <v>0</v>
      </c>
      <c r="O15" s="260">
        <v>0</v>
      </c>
      <c r="P15" s="261">
        <v>0</v>
      </c>
      <c r="Q15" s="259">
        <v>24</v>
      </c>
      <c r="R15" s="260">
        <v>25</v>
      </c>
      <c r="S15" s="261">
        <v>24</v>
      </c>
      <c r="T15" s="259">
        <v>0</v>
      </c>
      <c r="U15" s="260">
        <v>0</v>
      </c>
      <c r="V15" s="261">
        <v>0</v>
      </c>
      <c r="W15" s="259">
        <v>24</v>
      </c>
      <c r="X15" s="260">
        <v>26</v>
      </c>
      <c r="Y15" s="261">
        <v>29</v>
      </c>
      <c r="Z15" s="259">
        <v>28</v>
      </c>
      <c r="AA15" s="260">
        <v>29</v>
      </c>
      <c r="AB15" s="261">
        <v>28</v>
      </c>
      <c r="AC15" s="295">
        <f t="shared" si="0"/>
        <v>0</v>
      </c>
      <c r="AD15" s="291">
        <f t="shared" si="1"/>
        <v>345</v>
      </c>
      <c r="AF15" s="386">
        <f t="shared" si="2"/>
        <v>0</v>
      </c>
      <c r="AG15" s="386">
        <f t="shared" si="3"/>
        <v>0</v>
      </c>
      <c r="AH15" s="386">
        <f t="shared" si="4"/>
        <v>0</v>
      </c>
    </row>
    <row r="16" spans="1:34" ht="12.75" customHeight="1">
      <c r="A16" s="90">
        <v>11</v>
      </c>
      <c r="B16" s="350">
        <v>5461</v>
      </c>
      <c r="C16" s="117">
        <v>448</v>
      </c>
      <c r="D16" s="337" t="s">
        <v>45</v>
      </c>
      <c r="E16" s="259">
        <v>26</v>
      </c>
      <c r="F16" s="260">
        <v>27</v>
      </c>
      <c r="G16" s="261">
        <v>25</v>
      </c>
      <c r="H16" s="259">
        <v>23</v>
      </c>
      <c r="I16" s="260">
        <v>24</v>
      </c>
      <c r="J16" s="261">
        <v>26</v>
      </c>
      <c r="K16" s="259">
        <v>25</v>
      </c>
      <c r="L16" s="260">
        <v>27</v>
      </c>
      <c r="M16" s="261">
        <v>27</v>
      </c>
      <c r="N16" s="259">
        <v>26</v>
      </c>
      <c r="O16" s="304">
        <v>25</v>
      </c>
      <c r="P16" s="338">
        <v>24</v>
      </c>
      <c r="Q16" s="339">
        <v>0</v>
      </c>
      <c r="R16" s="304">
        <v>0</v>
      </c>
      <c r="S16" s="338">
        <v>0</v>
      </c>
      <c r="T16" s="339">
        <v>0</v>
      </c>
      <c r="U16" s="304">
        <v>0</v>
      </c>
      <c r="V16" s="338">
        <v>0</v>
      </c>
      <c r="W16" s="339"/>
      <c r="X16" s="304"/>
      <c r="Y16" s="338"/>
      <c r="Z16" s="259"/>
      <c r="AA16" s="260"/>
      <c r="AB16" s="261"/>
      <c r="AC16" s="295">
        <f t="shared" si="0"/>
        <v>0</v>
      </c>
      <c r="AD16" s="291">
        <f t="shared" si="1"/>
        <v>305</v>
      </c>
      <c r="AE16" s="3"/>
      <c r="AF16" s="386">
        <f t="shared" si="2"/>
        <v>0</v>
      </c>
      <c r="AG16" s="386">
        <f t="shared" si="3"/>
        <v>0</v>
      </c>
      <c r="AH16" s="386">
        <f t="shared" si="4"/>
        <v>0</v>
      </c>
    </row>
    <row r="17" spans="1:34" ht="12.75" customHeight="1">
      <c r="A17" s="90">
        <v>12</v>
      </c>
      <c r="B17" s="422">
        <v>19178</v>
      </c>
      <c r="C17" s="8">
        <v>440</v>
      </c>
      <c r="D17" s="346" t="s">
        <v>90</v>
      </c>
      <c r="E17" s="243">
        <v>0</v>
      </c>
      <c r="F17" s="244">
        <v>0</v>
      </c>
      <c r="G17" s="245">
        <v>0</v>
      </c>
      <c r="H17" s="243">
        <v>0</v>
      </c>
      <c r="I17" s="244">
        <v>0</v>
      </c>
      <c r="J17" s="245">
        <v>0</v>
      </c>
      <c r="K17" s="243">
        <v>0</v>
      </c>
      <c r="L17" s="244">
        <v>0</v>
      </c>
      <c r="M17" s="245">
        <v>0</v>
      </c>
      <c r="N17" s="243">
        <v>0</v>
      </c>
      <c r="O17" s="244">
        <v>0</v>
      </c>
      <c r="P17" s="245">
        <v>0</v>
      </c>
      <c r="Q17" s="243">
        <v>0</v>
      </c>
      <c r="R17" s="244">
        <v>0</v>
      </c>
      <c r="S17" s="245">
        <v>0</v>
      </c>
      <c r="T17" s="243">
        <v>26</v>
      </c>
      <c r="U17" s="244">
        <v>26</v>
      </c>
      <c r="V17" s="245">
        <v>27</v>
      </c>
      <c r="W17" s="243">
        <v>23</v>
      </c>
      <c r="X17" s="244">
        <v>22</v>
      </c>
      <c r="Y17" s="245">
        <v>25</v>
      </c>
      <c r="Z17" s="243">
        <v>27</v>
      </c>
      <c r="AA17" s="244">
        <v>27</v>
      </c>
      <c r="AB17" s="245">
        <v>27</v>
      </c>
      <c r="AC17" s="295">
        <f t="shared" si="0"/>
        <v>0</v>
      </c>
      <c r="AD17" s="291">
        <f>SUM(T17:AC17)</f>
        <v>230</v>
      </c>
      <c r="AE17" s="3"/>
      <c r="AF17" s="386">
        <f t="shared" si="2"/>
        <v>0</v>
      </c>
      <c r="AG17" s="386">
        <f t="shared" si="3"/>
        <v>0</v>
      </c>
      <c r="AH17" s="386">
        <f t="shared" si="4"/>
        <v>0</v>
      </c>
    </row>
    <row r="18" spans="1:34" ht="12.75" customHeight="1">
      <c r="A18" s="8">
        <v>13</v>
      </c>
      <c r="B18" s="423">
        <v>1792</v>
      </c>
      <c r="C18" s="117">
        <v>424</v>
      </c>
      <c r="D18" s="39" t="s">
        <v>47</v>
      </c>
      <c r="E18" s="243">
        <v>24</v>
      </c>
      <c r="F18" s="244">
        <v>26</v>
      </c>
      <c r="G18" s="290">
        <v>26</v>
      </c>
      <c r="H18" s="287">
        <v>25</v>
      </c>
      <c r="I18" s="244">
        <v>20</v>
      </c>
      <c r="J18" s="290">
        <v>23</v>
      </c>
      <c r="K18" s="287">
        <v>0</v>
      </c>
      <c r="L18" s="244">
        <v>0</v>
      </c>
      <c r="M18" s="290">
        <v>0</v>
      </c>
      <c r="N18" s="287">
        <v>0</v>
      </c>
      <c r="O18" s="244">
        <v>0</v>
      </c>
      <c r="P18" s="298">
        <v>0</v>
      </c>
      <c r="Q18" s="287">
        <v>0</v>
      </c>
      <c r="R18" s="244">
        <v>0</v>
      </c>
      <c r="S18" s="298">
        <v>0</v>
      </c>
      <c r="T18" s="299">
        <v>0</v>
      </c>
      <c r="U18" s="133">
        <v>0</v>
      </c>
      <c r="V18" s="300">
        <v>0</v>
      </c>
      <c r="W18" s="287"/>
      <c r="X18" s="244"/>
      <c r="Y18" s="298"/>
      <c r="Z18" s="287"/>
      <c r="AA18" s="244"/>
      <c r="AB18" s="298"/>
      <c r="AC18" s="295">
        <f t="shared" si="0"/>
        <v>0</v>
      </c>
      <c r="AD18" s="291">
        <f>SUM(E18:AB18)-AC18</f>
        <v>144</v>
      </c>
      <c r="AE18" s="3"/>
      <c r="AF18" s="386">
        <f t="shared" si="2"/>
        <v>0</v>
      </c>
      <c r="AG18" s="386">
        <f t="shared" si="3"/>
        <v>0</v>
      </c>
      <c r="AH18" s="386">
        <f t="shared" si="4"/>
        <v>0</v>
      </c>
    </row>
    <row r="19" spans="1:34" ht="12.75" customHeight="1">
      <c r="A19" s="8">
        <v>14</v>
      </c>
      <c r="B19" s="350">
        <v>5844</v>
      </c>
      <c r="C19" s="117">
        <v>413</v>
      </c>
      <c r="D19" s="39" t="s">
        <v>46</v>
      </c>
      <c r="E19" s="243">
        <v>25</v>
      </c>
      <c r="F19" s="244">
        <v>24</v>
      </c>
      <c r="G19" s="290">
        <v>27</v>
      </c>
      <c r="H19" s="287" t="s">
        <v>51</v>
      </c>
      <c r="I19" s="244">
        <v>23</v>
      </c>
      <c r="J19" s="290">
        <v>24</v>
      </c>
      <c r="K19" s="287">
        <v>0</v>
      </c>
      <c r="L19" s="244">
        <v>0</v>
      </c>
      <c r="M19" s="290">
        <v>0</v>
      </c>
      <c r="N19" s="287">
        <v>0</v>
      </c>
      <c r="O19" s="244">
        <v>0</v>
      </c>
      <c r="P19" s="298">
        <v>0</v>
      </c>
      <c r="Q19" s="287">
        <v>0</v>
      </c>
      <c r="R19" s="244">
        <v>0</v>
      </c>
      <c r="S19" s="298">
        <v>0</v>
      </c>
      <c r="T19" s="287">
        <v>0</v>
      </c>
      <c r="U19" s="244">
        <v>0</v>
      </c>
      <c r="V19" s="298">
        <v>0</v>
      </c>
      <c r="W19" s="287"/>
      <c r="X19" s="244"/>
      <c r="Y19" s="298"/>
      <c r="Z19" s="287"/>
      <c r="AA19" s="244"/>
      <c r="AB19" s="298"/>
      <c r="AC19" s="295">
        <f t="shared" si="0"/>
        <v>0</v>
      </c>
      <c r="AD19" s="291">
        <f>SUM(E19:AB19)-AC19</f>
        <v>123</v>
      </c>
      <c r="AE19" s="3"/>
      <c r="AF19" s="386">
        <f t="shared" si="2"/>
        <v>0</v>
      </c>
      <c r="AG19" s="386">
        <f t="shared" si="3"/>
        <v>0</v>
      </c>
      <c r="AH19" s="386">
        <f t="shared" si="4"/>
        <v>0</v>
      </c>
    </row>
    <row r="20" spans="1:34" ht="12.75" customHeight="1">
      <c r="A20" s="8">
        <v>15</v>
      </c>
      <c r="B20" s="8"/>
      <c r="C20" s="8"/>
      <c r="D20" s="39"/>
      <c r="E20" s="315"/>
      <c r="F20" s="309"/>
      <c r="G20" s="316"/>
      <c r="H20" s="287"/>
      <c r="I20" s="244"/>
      <c r="J20" s="290"/>
      <c r="K20" s="287"/>
      <c r="L20" s="244"/>
      <c r="M20" s="290"/>
      <c r="N20" s="287"/>
      <c r="O20" s="244"/>
      <c r="P20" s="298"/>
      <c r="Q20" s="287"/>
      <c r="R20" s="244"/>
      <c r="S20" s="298"/>
      <c r="T20" s="287"/>
      <c r="U20" s="244"/>
      <c r="V20" s="298"/>
      <c r="W20" s="308"/>
      <c r="X20" s="309"/>
      <c r="Y20" s="310"/>
      <c r="Z20" s="308"/>
      <c r="AA20" s="309"/>
      <c r="AB20" s="310"/>
      <c r="AC20" s="295"/>
      <c r="AD20" s="272"/>
      <c r="AE20" s="3"/>
      <c r="AF20" s="381"/>
      <c r="AG20" s="383"/>
      <c r="AH20" s="383"/>
    </row>
    <row r="21" spans="1:34" ht="12.75" customHeight="1" thickBot="1">
      <c r="A21" s="82"/>
      <c r="B21" s="82"/>
      <c r="C21" s="82"/>
      <c r="D21" s="161"/>
      <c r="E21" s="206"/>
      <c r="F21" s="207"/>
      <c r="G21" s="311"/>
      <c r="H21" s="312"/>
      <c r="I21" s="207"/>
      <c r="J21" s="311"/>
      <c r="K21" s="312"/>
      <c r="L21" s="207"/>
      <c r="M21" s="311"/>
      <c r="N21" s="312"/>
      <c r="O21" s="207"/>
      <c r="P21" s="313"/>
      <c r="Q21" s="312"/>
      <c r="R21" s="207"/>
      <c r="S21" s="313"/>
      <c r="T21" s="312"/>
      <c r="U21" s="207"/>
      <c r="V21" s="313"/>
      <c r="W21" s="312"/>
      <c r="X21" s="207"/>
      <c r="Y21" s="313"/>
      <c r="Z21" s="312"/>
      <c r="AA21" s="207"/>
      <c r="AB21" s="313"/>
      <c r="AC21" s="314"/>
      <c r="AD21" s="273"/>
      <c r="AE21" s="3"/>
      <c r="AF21" s="382"/>
      <c r="AG21" s="384"/>
      <c r="AH21" s="384"/>
    </row>
    <row r="22" spans="1:34">
      <c r="A22" s="24"/>
      <c r="B22" s="24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0"/>
      <c r="AA22" s="30"/>
      <c r="AB22" s="30"/>
      <c r="AC22" s="30"/>
      <c r="AD22" s="33"/>
      <c r="AE22" s="24"/>
      <c r="AF22" s="3"/>
    </row>
    <row r="23" spans="1:34">
      <c r="A23" s="156" t="s">
        <v>8</v>
      </c>
      <c r="B23" s="156"/>
      <c r="C23" s="158"/>
      <c r="D23" s="157"/>
      <c r="E23" s="30"/>
      <c r="F23" s="30">
        <v>12</v>
      </c>
      <c r="G23" s="30"/>
      <c r="H23" s="30"/>
      <c r="I23" s="30">
        <v>13</v>
      </c>
      <c r="J23" s="30"/>
      <c r="K23" s="30"/>
      <c r="L23" s="30">
        <v>11</v>
      </c>
      <c r="M23" s="30"/>
      <c r="N23" s="30"/>
      <c r="O23" s="30">
        <v>10</v>
      </c>
      <c r="P23" s="30"/>
      <c r="Q23" s="30"/>
      <c r="R23" s="30">
        <v>10</v>
      </c>
      <c r="S23" s="30"/>
      <c r="T23" s="30"/>
      <c r="U23" s="30">
        <v>9</v>
      </c>
      <c r="V23" s="33"/>
      <c r="W23" s="33"/>
      <c r="X23" s="30">
        <v>11</v>
      </c>
      <c r="Y23" s="33"/>
      <c r="Z23" s="30"/>
      <c r="AA23" s="30"/>
      <c r="AB23" s="30">
        <v>6</v>
      </c>
      <c r="AC23" s="30"/>
      <c r="AD23" s="33"/>
      <c r="AE23" s="24"/>
      <c r="AF23" s="3"/>
    </row>
    <row r="24" spans="1:34">
      <c r="A24" s="33"/>
      <c r="B24" s="33"/>
      <c r="C24" s="30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20"/>
      <c r="O24" s="20"/>
      <c r="P24" s="30"/>
      <c r="Q24" s="20"/>
      <c r="R24" s="20"/>
      <c r="S24" s="20"/>
      <c r="T24" s="20"/>
      <c r="U24" s="20"/>
      <c r="V24" s="20"/>
      <c r="W24" s="20"/>
      <c r="X24" s="20"/>
      <c r="Y24" s="20"/>
      <c r="Z24" s="30"/>
      <c r="AA24" s="30"/>
      <c r="AB24" s="30"/>
      <c r="AC24" s="30"/>
      <c r="AD24" s="20"/>
      <c r="AE24" s="24"/>
      <c r="AF24" s="3"/>
    </row>
    <row r="25" spans="1:34">
      <c r="A25" s="33"/>
      <c r="B25" s="33"/>
      <c r="C25" s="30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0"/>
      <c r="AA25" s="30"/>
      <c r="AB25" s="30"/>
      <c r="AC25" s="30"/>
      <c r="AD25" s="33"/>
      <c r="AE25" s="24"/>
      <c r="AF25" s="3"/>
    </row>
    <row r="26" spans="1:34">
      <c r="A26" s="180"/>
      <c r="B26" s="180"/>
      <c r="C26" s="180"/>
      <c r="D26" s="18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48"/>
      <c r="AE26" s="24"/>
      <c r="AF26" s="3"/>
    </row>
    <row r="27" spans="1:34">
      <c r="A27" s="181" t="s">
        <v>11</v>
      </c>
      <c r="B27" s="181"/>
      <c r="C27" s="181"/>
      <c r="D27" s="181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AB27" s="42"/>
      <c r="AC27" s="43"/>
      <c r="AD27" s="42"/>
    </row>
    <row r="28" spans="1:34" ht="15">
      <c r="A28" s="221" t="s">
        <v>12</v>
      </c>
      <c r="B28" s="181"/>
      <c r="C28" s="181"/>
      <c r="D28" s="220"/>
      <c r="E28" s="181"/>
      <c r="F28" s="181"/>
      <c r="AB28" s="42"/>
      <c r="AC28" s="42"/>
      <c r="AD28" s="42"/>
    </row>
    <row r="29" spans="1:34">
      <c r="A29" s="180"/>
      <c r="B29" s="180"/>
      <c r="C29" s="180"/>
      <c r="D29" s="180"/>
      <c r="F29" s="34"/>
      <c r="AB29" s="42"/>
      <c r="AC29" s="42"/>
      <c r="AD29" s="42"/>
    </row>
    <row r="30" spans="1:34">
      <c r="D30" s="29"/>
      <c r="E30" s="35"/>
    </row>
    <row r="31" spans="1:34">
      <c r="D31" s="29"/>
      <c r="E31" s="35"/>
    </row>
    <row r="32" spans="1:34">
      <c r="D32" s="29"/>
      <c r="E32" s="35"/>
      <c r="W32" s="114"/>
    </row>
    <row r="33" spans="4:5">
      <c r="D33" s="29"/>
      <c r="E33" s="35"/>
    </row>
    <row r="34" spans="4:5">
      <c r="D34" s="29"/>
      <c r="E34" s="35"/>
    </row>
  </sheetData>
  <sortState ref="B6:AH19">
    <sortCondition descending="1" ref="AD6:AD19"/>
  </sortState>
  <mergeCells count="1">
    <mergeCell ref="Q3:S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tabSelected="1" zoomScale="110" zoomScaleNormal="110" workbookViewId="0">
      <selection activeCell="Z11" sqref="Z11"/>
    </sheetView>
  </sheetViews>
  <sheetFormatPr defaultRowHeight="12.75"/>
  <cols>
    <col min="1" max="1" width="4.7109375" customWidth="1"/>
    <col min="2" max="2" width="7.28515625" customWidth="1"/>
    <col min="3" max="3" width="4.42578125" customWidth="1"/>
    <col min="4" max="4" width="16.42578125" customWidth="1"/>
    <col min="5" max="13" width="3.42578125" customWidth="1"/>
    <col min="14" max="14" width="3.5703125" customWidth="1"/>
    <col min="15" max="28" width="3.42578125" customWidth="1"/>
    <col min="29" max="29" width="4.7109375" customWidth="1"/>
    <col min="30" max="30" width="5.85546875" customWidth="1"/>
    <col min="31" max="31" width="6.140625" customWidth="1"/>
    <col min="32" max="33" width="7" customWidth="1"/>
    <col min="34" max="34" width="6.7109375" customWidth="1"/>
  </cols>
  <sheetData>
    <row r="1" spans="1:39" ht="25.5" customHeight="1">
      <c r="A1" s="227" t="s">
        <v>17</v>
      </c>
      <c r="B1" s="228"/>
      <c r="C1" s="228"/>
      <c r="D1" s="228"/>
      <c r="E1" s="228"/>
      <c r="F1" s="228"/>
      <c r="G1" s="228"/>
      <c r="H1" s="228"/>
      <c r="I1" s="224"/>
      <c r="J1" s="225"/>
      <c r="K1" s="224"/>
      <c r="L1" s="226"/>
      <c r="M1" s="226"/>
      <c r="N1" s="224"/>
      <c r="O1" s="224"/>
      <c r="P1" s="230"/>
      <c r="Q1" s="230"/>
      <c r="R1" s="231"/>
      <c r="S1" s="95"/>
      <c r="T1" s="226"/>
      <c r="U1" s="226"/>
      <c r="V1" s="224"/>
      <c r="W1" s="232"/>
      <c r="X1" s="232"/>
      <c r="Y1" s="96"/>
      <c r="Z1" s="96"/>
      <c r="AA1" s="97"/>
      <c r="AB1" s="96"/>
      <c r="AC1" s="18"/>
      <c r="AD1" s="18"/>
    </row>
    <row r="2" spans="1:39" ht="20.25" customHeight="1" thickBot="1">
      <c r="C2" s="13"/>
      <c r="D2" s="2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331"/>
      <c r="AA2" s="13"/>
      <c r="AB2" s="32"/>
      <c r="AC2" s="32"/>
      <c r="AD2" s="32"/>
    </row>
    <row r="3" spans="1:39" ht="13.5" thickBot="1">
      <c r="A3" s="86"/>
      <c r="B3" s="86"/>
      <c r="C3" s="26"/>
      <c r="D3" s="26"/>
      <c r="E3" s="208"/>
      <c r="F3" s="203" t="s">
        <v>19</v>
      </c>
      <c r="G3" s="209"/>
      <c r="H3" s="73"/>
      <c r="I3" s="203" t="s">
        <v>20</v>
      </c>
      <c r="J3" s="74"/>
      <c r="K3" s="208"/>
      <c r="L3" s="203" t="s">
        <v>80</v>
      </c>
      <c r="M3" s="209"/>
      <c r="N3" s="202"/>
      <c r="O3" s="203" t="s">
        <v>81</v>
      </c>
      <c r="P3" s="204"/>
      <c r="Q3" s="444" t="s">
        <v>85</v>
      </c>
      <c r="R3" s="445"/>
      <c r="S3" s="446"/>
      <c r="T3" s="449" t="s">
        <v>94</v>
      </c>
      <c r="U3" s="450"/>
      <c r="V3" s="451"/>
      <c r="W3" s="449" t="s">
        <v>95</v>
      </c>
      <c r="X3" s="450"/>
      <c r="Y3" s="451"/>
      <c r="Z3" s="444" t="s">
        <v>98</v>
      </c>
      <c r="AA3" s="445"/>
      <c r="AB3" s="446"/>
      <c r="AC3" s="236"/>
      <c r="AD3" s="236"/>
      <c r="AF3" s="86"/>
      <c r="AG3" s="86"/>
      <c r="AH3" s="86"/>
    </row>
    <row r="4" spans="1:39" ht="13.5" thickBot="1">
      <c r="A4" s="83" t="s">
        <v>0</v>
      </c>
      <c r="B4" s="84" t="s">
        <v>6</v>
      </c>
      <c r="C4" s="83" t="s">
        <v>1</v>
      </c>
      <c r="D4" s="83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332">
        <v>3</v>
      </c>
      <c r="N4" s="333">
        <v>1</v>
      </c>
      <c r="O4" s="334">
        <v>2</v>
      </c>
      <c r="P4" s="332">
        <v>3</v>
      </c>
      <c r="Q4" s="333">
        <v>1</v>
      </c>
      <c r="R4" s="334">
        <v>2</v>
      </c>
      <c r="S4" s="334">
        <v>3</v>
      </c>
      <c r="T4" s="333">
        <v>1</v>
      </c>
      <c r="U4" s="240">
        <v>2</v>
      </c>
      <c r="V4" s="241">
        <v>3</v>
      </c>
      <c r="W4" s="239">
        <v>1</v>
      </c>
      <c r="X4" s="240">
        <v>2</v>
      </c>
      <c r="Y4" s="241">
        <v>3</v>
      </c>
      <c r="Z4" s="239">
        <v>1</v>
      </c>
      <c r="AA4" s="240">
        <v>2</v>
      </c>
      <c r="AB4" s="241">
        <v>3</v>
      </c>
      <c r="AC4" s="237" t="s">
        <v>3</v>
      </c>
      <c r="AD4" s="237" t="s">
        <v>4</v>
      </c>
      <c r="AF4" s="385" t="s">
        <v>77</v>
      </c>
      <c r="AG4" s="385" t="s">
        <v>78</v>
      </c>
      <c r="AH4" s="385" t="s">
        <v>79</v>
      </c>
    </row>
    <row r="5" spans="1:39">
      <c r="A5" s="44"/>
      <c r="B5" s="44"/>
      <c r="C5" s="44"/>
      <c r="D5" s="45"/>
      <c r="E5" s="57"/>
      <c r="F5" s="58"/>
      <c r="G5" s="59"/>
      <c r="H5" s="127"/>
      <c r="I5" s="125"/>
      <c r="J5" s="126"/>
      <c r="K5" s="57"/>
      <c r="L5" s="58"/>
      <c r="M5" s="59"/>
      <c r="N5" s="127"/>
      <c r="O5" s="125"/>
      <c r="P5" s="59"/>
      <c r="Q5" s="127"/>
      <c r="R5" s="125"/>
      <c r="S5" s="211"/>
      <c r="T5" s="127"/>
      <c r="U5" s="125"/>
      <c r="V5" s="126"/>
      <c r="W5" s="127"/>
      <c r="X5" s="125"/>
      <c r="Y5" s="126"/>
      <c r="Z5" s="217"/>
      <c r="AA5" s="218"/>
      <c r="AB5" s="219"/>
      <c r="AC5" s="129"/>
      <c r="AD5" s="66"/>
      <c r="AF5" s="379"/>
      <c r="AG5" s="379"/>
      <c r="AH5" s="379"/>
      <c r="AI5" s="214"/>
      <c r="AJ5" s="214"/>
    </row>
    <row r="6" spans="1:39">
      <c r="A6" s="199">
        <v>1</v>
      </c>
      <c r="B6" s="349">
        <v>1445</v>
      </c>
      <c r="C6" s="38">
        <v>246</v>
      </c>
      <c r="D6" s="39" t="s">
        <v>53</v>
      </c>
      <c r="E6" s="54">
        <v>35</v>
      </c>
      <c r="F6" s="55">
        <v>32</v>
      </c>
      <c r="G6" s="56">
        <v>32</v>
      </c>
      <c r="H6" s="128">
        <v>35</v>
      </c>
      <c r="I6" s="112">
        <v>35</v>
      </c>
      <c r="J6" s="56">
        <v>35</v>
      </c>
      <c r="K6" s="57">
        <v>32</v>
      </c>
      <c r="L6" s="58">
        <v>32</v>
      </c>
      <c r="M6" s="59">
        <v>32</v>
      </c>
      <c r="N6" s="57">
        <v>35</v>
      </c>
      <c r="O6" s="58">
        <v>35</v>
      </c>
      <c r="P6" s="59">
        <v>35</v>
      </c>
      <c r="Q6" s="57">
        <v>0</v>
      </c>
      <c r="R6" s="58">
        <v>0</v>
      </c>
      <c r="S6" s="55">
        <v>0</v>
      </c>
      <c r="T6" s="57">
        <v>32</v>
      </c>
      <c r="U6" s="58">
        <v>35</v>
      </c>
      <c r="V6" s="59">
        <v>35</v>
      </c>
      <c r="W6" s="57">
        <v>35</v>
      </c>
      <c r="X6" s="58">
        <v>35</v>
      </c>
      <c r="Y6" s="59">
        <v>35</v>
      </c>
      <c r="Z6" s="57">
        <v>35</v>
      </c>
      <c r="AA6" s="58">
        <v>32</v>
      </c>
      <c r="AB6" s="59">
        <v>32</v>
      </c>
      <c r="AC6" s="317">
        <f t="shared" ref="AC6:AC18" si="0">IF(ISBLANK(J6),,SUM(AF6:AH6))</f>
        <v>0</v>
      </c>
      <c r="AD6" s="272">
        <f t="shared" ref="AD6:AD12" si="1">SUM(E6:AB6)-AC6</f>
        <v>711</v>
      </c>
      <c r="AF6" s="386">
        <f t="shared" ref="AF6:AF12" si="2">LARGE(E6:AB6,COUNT(E6:AB6)-0)</f>
        <v>0</v>
      </c>
      <c r="AG6" s="386">
        <f t="shared" ref="AG6:AG12" si="3">LARGE(E6:AB6,COUNT(E6:AB6)-1)</f>
        <v>0</v>
      </c>
      <c r="AH6" s="386">
        <f t="shared" ref="AH6:AH12" si="4">LARGE(E6:AB6,COUNT(E6:AB6)-2)</f>
        <v>0</v>
      </c>
      <c r="AI6" s="214"/>
      <c r="AJ6" s="214"/>
    </row>
    <row r="7" spans="1:39">
      <c r="A7" s="199">
        <v>2</v>
      </c>
      <c r="B7" s="349">
        <v>1629</v>
      </c>
      <c r="C7" s="38">
        <v>240</v>
      </c>
      <c r="D7" s="39" t="s">
        <v>52</v>
      </c>
      <c r="E7" s="54">
        <v>32</v>
      </c>
      <c r="F7" s="112">
        <v>35</v>
      </c>
      <c r="G7" s="103">
        <v>35</v>
      </c>
      <c r="H7" s="128">
        <v>32</v>
      </c>
      <c r="I7" s="112">
        <v>32</v>
      </c>
      <c r="J7" s="56">
        <v>32</v>
      </c>
      <c r="K7" s="54">
        <v>35</v>
      </c>
      <c r="L7" s="55">
        <v>35</v>
      </c>
      <c r="M7" s="56">
        <v>35</v>
      </c>
      <c r="N7" s="128">
        <v>30</v>
      </c>
      <c r="O7" s="112">
        <v>32</v>
      </c>
      <c r="P7" s="56">
        <v>32</v>
      </c>
      <c r="Q7" s="128">
        <v>0</v>
      </c>
      <c r="R7" s="112">
        <v>0</v>
      </c>
      <c r="S7" s="112">
        <v>0</v>
      </c>
      <c r="T7" s="128">
        <v>35</v>
      </c>
      <c r="U7" s="112">
        <v>32</v>
      </c>
      <c r="V7" s="103">
        <v>32</v>
      </c>
      <c r="W7" s="54">
        <v>32</v>
      </c>
      <c r="X7" s="55">
        <v>32</v>
      </c>
      <c r="Y7" s="56">
        <v>32</v>
      </c>
      <c r="Z7" s="279"/>
      <c r="AA7" s="281"/>
      <c r="AB7" s="280"/>
      <c r="AC7" s="317">
        <f t="shared" si="0"/>
        <v>0</v>
      </c>
      <c r="AD7" s="272">
        <f t="shared" si="1"/>
        <v>592</v>
      </c>
      <c r="AF7" s="386">
        <f t="shared" si="2"/>
        <v>0</v>
      </c>
      <c r="AG7" s="386">
        <f t="shared" si="3"/>
        <v>0</v>
      </c>
      <c r="AH7" s="386">
        <f t="shared" si="4"/>
        <v>0</v>
      </c>
      <c r="AI7" s="214"/>
      <c r="AJ7" s="214"/>
    </row>
    <row r="8" spans="1:39">
      <c r="A8" s="199">
        <v>3</v>
      </c>
      <c r="B8" s="352">
        <v>1439</v>
      </c>
      <c r="C8" s="340">
        <v>214</v>
      </c>
      <c r="D8" s="39" t="s">
        <v>55</v>
      </c>
      <c r="E8" s="54">
        <v>29</v>
      </c>
      <c r="F8" s="55">
        <v>29</v>
      </c>
      <c r="G8" s="56">
        <v>29</v>
      </c>
      <c r="H8" s="128">
        <v>29</v>
      </c>
      <c r="I8" s="112">
        <v>28</v>
      </c>
      <c r="J8" s="103">
        <v>28</v>
      </c>
      <c r="K8" s="54">
        <v>28</v>
      </c>
      <c r="L8" s="55">
        <v>28</v>
      </c>
      <c r="M8" s="56">
        <v>25</v>
      </c>
      <c r="N8" s="128">
        <v>29</v>
      </c>
      <c r="O8" s="112">
        <v>27</v>
      </c>
      <c r="P8" s="56">
        <v>28</v>
      </c>
      <c r="Q8" s="128">
        <v>0</v>
      </c>
      <c r="R8" s="112">
        <v>0</v>
      </c>
      <c r="S8" s="112">
        <v>0</v>
      </c>
      <c r="T8" s="128">
        <v>26</v>
      </c>
      <c r="U8" s="112">
        <v>29</v>
      </c>
      <c r="V8" s="103">
        <v>27</v>
      </c>
      <c r="W8" s="128">
        <v>28</v>
      </c>
      <c r="X8" s="112">
        <v>29</v>
      </c>
      <c r="Y8" s="103">
        <v>29</v>
      </c>
      <c r="Z8" s="54">
        <v>29</v>
      </c>
      <c r="AA8" s="55">
        <v>27</v>
      </c>
      <c r="AB8" s="56">
        <v>29</v>
      </c>
      <c r="AC8" s="317">
        <f t="shared" si="0"/>
        <v>0</v>
      </c>
      <c r="AD8" s="272">
        <f t="shared" si="1"/>
        <v>590</v>
      </c>
      <c r="AF8" s="386">
        <f t="shared" si="2"/>
        <v>0</v>
      </c>
      <c r="AG8" s="386">
        <f t="shared" si="3"/>
        <v>0</v>
      </c>
      <c r="AH8" s="386">
        <f t="shared" si="4"/>
        <v>0</v>
      </c>
      <c r="AI8" s="214"/>
      <c r="AJ8" s="214"/>
    </row>
    <row r="9" spans="1:39">
      <c r="A9" s="38">
        <v>4</v>
      </c>
      <c r="B9" s="349">
        <v>5191</v>
      </c>
      <c r="C9" s="38">
        <v>315</v>
      </c>
      <c r="D9" s="39" t="s">
        <v>54</v>
      </c>
      <c r="E9" s="54">
        <v>30</v>
      </c>
      <c r="F9" s="55">
        <v>30</v>
      </c>
      <c r="G9" s="56">
        <v>30</v>
      </c>
      <c r="H9" s="128">
        <v>28</v>
      </c>
      <c r="I9" s="112">
        <v>29</v>
      </c>
      <c r="J9" s="56">
        <v>30</v>
      </c>
      <c r="K9" s="54">
        <v>30</v>
      </c>
      <c r="L9" s="55">
        <v>30</v>
      </c>
      <c r="M9" s="56">
        <v>25</v>
      </c>
      <c r="N9" s="54">
        <v>28</v>
      </c>
      <c r="O9" s="55">
        <v>30</v>
      </c>
      <c r="P9" s="56">
        <v>30</v>
      </c>
      <c r="Q9" s="54">
        <v>0</v>
      </c>
      <c r="R9" s="55">
        <v>0</v>
      </c>
      <c r="S9" s="55">
        <v>0</v>
      </c>
      <c r="T9" s="54">
        <v>29</v>
      </c>
      <c r="U9" s="55">
        <v>27</v>
      </c>
      <c r="V9" s="56">
        <v>28</v>
      </c>
      <c r="W9" s="54">
        <v>0</v>
      </c>
      <c r="X9" s="55">
        <v>24</v>
      </c>
      <c r="Y9" s="56">
        <v>30</v>
      </c>
      <c r="Z9" s="279"/>
      <c r="AA9" s="281"/>
      <c r="AB9" s="280"/>
      <c r="AC9" s="317">
        <f t="shared" si="0"/>
        <v>0</v>
      </c>
      <c r="AD9" s="272">
        <f t="shared" si="1"/>
        <v>488</v>
      </c>
      <c r="AF9" s="386">
        <f t="shared" si="2"/>
        <v>0</v>
      </c>
      <c r="AG9" s="386">
        <f t="shared" si="3"/>
        <v>0</v>
      </c>
      <c r="AH9" s="386">
        <f t="shared" si="4"/>
        <v>0</v>
      </c>
    </row>
    <row r="10" spans="1:39">
      <c r="A10" s="199">
        <v>5</v>
      </c>
      <c r="B10" s="352">
        <v>8830</v>
      </c>
      <c r="C10" s="340">
        <v>327</v>
      </c>
      <c r="D10" s="39" t="s">
        <v>75</v>
      </c>
      <c r="E10" s="54">
        <v>0</v>
      </c>
      <c r="F10" s="55">
        <v>0</v>
      </c>
      <c r="G10" s="56">
        <v>0</v>
      </c>
      <c r="H10" s="128">
        <v>30</v>
      </c>
      <c r="I10" s="112">
        <v>30</v>
      </c>
      <c r="J10" s="103">
        <v>29</v>
      </c>
      <c r="K10" s="54">
        <v>29</v>
      </c>
      <c r="L10" s="55">
        <v>29</v>
      </c>
      <c r="M10" s="56">
        <v>25</v>
      </c>
      <c r="N10" s="128">
        <v>32</v>
      </c>
      <c r="O10" s="112">
        <v>29</v>
      </c>
      <c r="P10" s="56">
        <v>29</v>
      </c>
      <c r="Q10" s="128">
        <v>0</v>
      </c>
      <c r="R10" s="112">
        <v>0</v>
      </c>
      <c r="S10" s="112">
        <v>0</v>
      </c>
      <c r="T10" s="128">
        <v>0</v>
      </c>
      <c r="U10" s="112">
        <v>0</v>
      </c>
      <c r="V10" s="103">
        <v>0</v>
      </c>
      <c r="W10" s="128">
        <v>29</v>
      </c>
      <c r="X10" s="112">
        <v>30</v>
      </c>
      <c r="Y10" s="103">
        <v>26</v>
      </c>
      <c r="Z10" s="57">
        <v>27</v>
      </c>
      <c r="AA10" s="58">
        <v>29</v>
      </c>
      <c r="AB10" s="59">
        <v>30</v>
      </c>
      <c r="AC10" s="317">
        <f t="shared" si="0"/>
        <v>0</v>
      </c>
      <c r="AD10" s="272">
        <f t="shared" si="1"/>
        <v>433</v>
      </c>
      <c r="AF10" s="386">
        <f t="shared" si="2"/>
        <v>0</v>
      </c>
      <c r="AG10" s="386">
        <f t="shared" si="3"/>
        <v>0</v>
      </c>
      <c r="AH10" s="386">
        <f t="shared" si="4"/>
        <v>0</v>
      </c>
      <c r="AI10" s="214"/>
      <c r="AJ10" s="214"/>
    </row>
    <row r="11" spans="1:39">
      <c r="A11" s="38">
        <v>6</v>
      </c>
      <c r="B11" s="353">
        <v>12274</v>
      </c>
      <c r="C11" s="341">
        <v>218</v>
      </c>
      <c r="D11" s="284" t="s">
        <v>56</v>
      </c>
      <c r="E11" s="276">
        <v>28</v>
      </c>
      <c r="F11" s="277">
        <v>28</v>
      </c>
      <c r="G11" s="278">
        <v>28</v>
      </c>
      <c r="H11" s="342">
        <v>27</v>
      </c>
      <c r="I11" s="374">
        <v>27</v>
      </c>
      <c r="J11" s="375">
        <v>27</v>
      </c>
      <c r="K11" s="276">
        <v>26</v>
      </c>
      <c r="L11" s="277">
        <v>0</v>
      </c>
      <c r="M11" s="278">
        <v>0</v>
      </c>
      <c r="N11" s="276">
        <v>0</v>
      </c>
      <c r="O11" s="277">
        <v>0</v>
      </c>
      <c r="P11" s="278">
        <v>0</v>
      </c>
      <c r="Q11" s="342"/>
      <c r="R11" s="374"/>
      <c r="S11" s="125"/>
      <c r="T11" s="342">
        <v>27</v>
      </c>
      <c r="U11" s="374">
        <v>0</v>
      </c>
      <c r="V11" s="375">
        <v>26</v>
      </c>
      <c r="W11" s="376">
        <v>27</v>
      </c>
      <c r="X11" s="277">
        <v>0</v>
      </c>
      <c r="Y11" s="278">
        <v>27</v>
      </c>
      <c r="Z11" s="276"/>
      <c r="AA11" s="277"/>
      <c r="AB11" s="278"/>
      <c r="AC11" s="317">
        <f t="shared" si="0"/>
        <v>0</v>
      </c>
      <c r="AD11" s="272">
        <f t="shared" si="1"/>
        <v>298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9">
      <c r="A12" s="38">
        <v>7</v>
      </c>
      <c r="B12" s="349">
        <v>5842</v>
      </c>
      <c r="C12" s="38">
        <v>323</v>
      </c>
      <c r="D12" s="45" t="s">
        <v>57</v>
      </c>
      <c r="E12" s="54">
        <v>27</v>
      </c>
      <c r="F12" s="55">
        <v>27</v>
      </c>
      <c r="G12" s="56">
        <v>27</v>
      </c>
      <c r="H12" s="128">
        <v>26</v>
      </c>
      <c r="I12" s="187">
        <v>26</v>
      </c>
      <c r="J12" s="56">
        <v>22</v>
      </c>
      <c r="K12" s="54">
        <v>0</v>
      </c>
      <c r="L12" s="55">
        <v>0</v>
      </c>
      <c r="M12" s="56">
        <v>0</v>
      </c>
      <c r="N12" s="54">
        <v>27</v>
      </c>
      <c r="O12" s="55">
        <v>28</v>
      </c>
      <c r="P12" s="56">
        <v>27</v>
      </c>
      <c r="Q12" s="54"/>
      <c r="R12" s="55"/>
      <c r="S12" s="55"/>
      <c r="T12" s="54">
        <v>0</v>
      </c>
      <c r="U12" s="55">
        <v>0</v>
      </c>
      <c r="V12" s="56">
        <v>0</v>
      </c>
      <c r="W12" s="54"/>
      <c r="X12" s="55"/>
      <c r="Y12" s="56"/>
      <c r="Z12" s="54"/>
      <c r="AA12" s="55"/>
      <c r="AB12" s="169"/>
      <c r="AC12" s="317">
        <f t="shared" si="0"/>
        <v>0</v>
      </c>
      <c r="AD12" s="272">
        <f t="shared" si="1"/>
        <v>237</v>
      </c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9" ht="25.5">
      <c r="A13" s="38">
        <v>8</v>
      </c>
      <c r="B13" s="443" t="s">
        <v>106</v>
      </c>
      <c r="C13" s="117">
        <v>270</v>
      </c>
      <c r="D13" s="284" t="s">
        <v>91</v>
      </c>
      <c r="E13" s="170"/>
      <c r="F13" s="257"/>
      <c r="G13" s="255"/>
      <c r="H13" s="258"/>
      <c r="I13" s="257"/>
      <c r="J13" s="255"/>
      <c r="K13" s="54"/>
      <c r="L13" s="55"/>
      <c r="M13" s="56"/>
      <c r="N13" s="54"/>
      <c r="O13" s="55"/>
      <c r="P13" s="56"/>
      <c r="Q13" s="54"/>
      <c r="R13" s="55"/>
      <c r="S13" s="55"/>
      <c r="T13" s="54">
        <v>28</v>
      </c>
      <c r="U13" s="55">
        <v>30</v>
      </c>
      <c r="V13" s="56">
        <v>30</v>
      </c>
      <c r="W13" s="54">
        <v>30</v>
      </c>
      <c r="X13" s="55">
        <v>24</v>
      </c>
      <c r="Y13" s="56">
        <v>28</v>
      </c>
      <c r="Z13" s="54"/>
      <c r="AA13" s="55"/>
      <c r="AB13" s="56"/>
      <c r="AC13" s="317">
        <f t="shared" si="0"/>
        <v>0</v>
      </c>
      <c r="AD13" s="272">
        <f>SUM(T13:AC13)</f>
        <v>170</v>
      </c>
      <c r="AE13" s="3"/>
      <c r="AF13" s="386">
        <v>0</v>
      </c>
      <c r="AG13" s="386">
        <v>0</v>
      </c>
      <c r="AH13" s="386">
        <v>0</v>
      </c>
      <c r="AI13" s="214"/>
      <c r="AJ13" s="214"/>
      <c r="AK13" s="215"/>
      <c r="AL13" s="215"/>
      <c r="AM13" s="215"/>
    </row>
    <row r="14" spans="1:39">
      <c r="A14" s="199">
        <v>9</v>
      </c>
      <c r="B14" s="349">
        <v>5807</v>
      </c>
      <c r="C14" s="38">
        <v>39</v>
      </c>
      <c r="D14" s="39" t="s">
        <v>58</v>
      </c>
      <c r="E14" s="54">
        <v>0</v>
      </c>
      <c r="F14" s="55">
        <v>0</v>
      </c>
      <c r="G14" s="56">
        <v>0</v>
      </c>
      <c r="H14" s="128">
        <v>0</v>
      </c>
      <c r="I14" s="187">
        <v>0</v>
      </c>
      <c r="J14" s="56">
        <v>0</v>
      </c>
      <c r="K14" s="57">
        <v>0</v>
      </c>
      <c r="L14" s="58">
        <v>0</v>
      </c>
      <c r="M14" s="59">
        <v>0</v>
      </c>
      <c r="N14" s="57">
        <v>0</v>
      </c>
      <c r="O14" s="58">
        <v>0</v>
      </c>
      <c r="P14" s="59">
        <v>0</v>
      </c>
      <c r="Q14" s="57">
        <v>0</v>
      </c>
      <c r="R14" s="58">
        <v>0</v>
      </c>
      <c r="S14" s="55">
        <v>0</v>
      </c>
      <c r="T14" s="57">
        <v>0</v>
      </c>
      <c r="U14" s="58">
        <v>0</v>
      </c>
      <c r="V14" s="59">
        <v>0</v>
      </c>
      <c r="W14" s="57">
        <v>0</v>
      </c>
      <c r="X14" s="58">
        <v>0</v>
      </c>
      <c r="Y14" s="59">
        <v>0</v>
      </c>
      <c r="Z14" s="57">
        <v>32</v>
      </c>
      <c r="AA14" s="58">
        <v>35</v>
      </c>
      <c r="AB14" s="59">
        <v>35</v>
      </c>
      <c r="AC14" s="317">
        <f t="shared" si="0"/>
        <v>0</v>
      </c>
      <c r="AD14" s="272">
        <f>SUM(E14:AB14)-AC14</f>
        <v>102</v>
      </c>
      <c r="AF14" s="386">
        <v>0</v>
      </c>
      <c r="AG14" s="386">
        <v>0</v>
      </c>
      <c r="AH14" s="386">
        <v>0</v>
      </c>
      <c r="AI14" s="214"/>
      <c r="AJ14" s="214"/>
    </row>
    <row r="15" spans="1:39">
      <c r="A15" s="38">
        <v>10</v>
      </c>
      <c r="B15" s="349">
        <v>8998</v>
      </c>
      <c r="C15" s="38">
        <v>316</v>
      </c>
      <c r="D15" s="45" t="s">
        <v>92</v>
      </c>
      <c r="E15" s="54"/>
      <c r="F15" s="55"/>
      <c r="G15" s="56"/>
      <c r="H15" s="128"/>
      <c r="I15" s="187"/>
      <c r="J15" s="56"/>
      <c r="K15" s="54"/>
      <c r="L15" s="55"/>
      <c r="M15" s="56"/>
      <c r="N15" s="170"/>
      <c r="O15" s="171"/>
      <c r="P15" s="256"/>
      <c r="Q15" s="170"/>
      <c r="R15" s="171"/>
      <c r="S15" s="55"/>
      <c r="T15" s="170">
        <v>30</v>
      </c>
      <c r="U15" s="171">
        <v>28</v>
      </c>
      <c r="V15" s="256">
        <v>29</v>
      </c>
      <c r="W15" s="170"/>
      <c r="X15" s="171"/>
      <c r="Y15" s="256"/>
      <c r="Z15" s="170"/>
      <c r="AA15" s="171"/>
      <c r="AB15" s="256"/>
      <c r="AC15" s="317">
        <f t="shared" si="0"/>
        <v>0</v>
      </c>
      <c r="AD15" s="272">
        <f>SUM(T15:AC15)</f>
        <v>87</v>
      </c>
      <c r="AF15" s="386">
        <v>0</v>
      </c>
      <c r="AG15" s="386">
        <v>0</v>
      </c>
      <c r="AH15" s="386">
        <v>0</v>
      </c>
    </row>
    <row r="16" spans="1:39">
      <c r="A16" s="117">
        <v>11</v>
      </c>
      <c r="B16" s="440" t="s">
        <v>107</v>
      </c>
      <c r="C16" s="117">
        <v>258</v>
      </c>
      <c r="D16" s="39" t="s">
        <v>83</v>
      </c>
      <c r="E16" s="170">
        <v>0</v>
      </c>
      <c r="F16" s="171">
        <v>0</v>
      </c>
      <c r="G16" s="256">
        <v>0</v>
      </c>
      <c r="H16" s="258">
        <v>0</v>
      </c>
      <c r="I16" s="426">
        <v>0</v>
      </c>
      <c r="J16" s="256">
        <v>0</v>
      </c>
      <c r="K16" s="170">
        <v>27</v>
      </c>
      <c r="L16" s="171">
        <v>27</v>
      </c>
      <c r="M16" s="256">
        <v>30</v>
      </c>
      <c r="N16" s="170">
        <v>0</v>
      </c>
      <c r="O16" s="171">
        <v>0</v>
      </c>
      <c r="P16" s="256">
        <v>0</v>
      </c>
      <c r="Q16" s="170"/>
      <c r="R16" s="171"/>
      <c r="S16" s="171"/>
      <c r="T16" s="170"/>
      <c r="U16" s="171"/>
      <c r="V16" s="256"/>
      <c r="W16" s="170"/>
      <c r="X16" s="171"/>
      <c r="Y16" s="256"/>
      <c r="Z16" s="170"/>
      <c r="AA16" s="171"/>
      <c r="AB16" s="256"/>
      <c r="AC16" s="317">
        <f t="shared" si="0"/>
        <v>0</v>
      </c>
      <c r="AD16" s="272">
        <f>SUM(E16:AB16)-AC16</f>
        <v>84</v>
      </c>
      <c r="AF16" s="386">
        <f>LARGE(E16:AB16,COUNT(E16:AB16)-0)</f>
        <v>0</v>
      </c>
      <c r="AG16" s="386">
        <f>LARGE(E16:AB16,COUNT(E16:AB16)-1)</f>
        <v>0</v>
      </c>
      <c r="AH16" s="386">
        <f>LARGE(E16:AB16,COUNT(E16:AB16)-2)</f>
        <v>0</v>
      </c>
    </row>
    <row r="17" spans="1:37">
      <c r="A17" s="117">
        <v>12</v>
      </c>
      <c r="B17" s="350">
        <v>13937</v>
      </c>
      <c r="C17" s="117">
        <v>7</v>
      </c>
      <c r="D17" s="246" t="s">
        <v>101</v>
      </c>
      <c r="E17" s="170">
        <v>0</v>
      </c>
      <c r="F17" s="171">
        <v>0</v>
      </c>
      <c r="G17" s="256">
        <v>0</v>
      </c>
      <c r="H17" s="258">
        <v>0</v>
      </c>
      <c r="I17" s="426">
        <v>0</v>
      </c>
      <c r="J17" s="256">
        <v>0</v>
      </c>
      <c r="K17" s="170">
        <v>0</v>
      </c>
      <c r="L17" s="171">
        <v>0</v>
      </c>
      <c r="M17" s="256">
        <v>0</v>
      </c>
      <c r="N17" s="170">
        <v>0</v>
      </c>
      <c r="O17" s="171">
        <v>0</v>
      </c>
      <c r="P17" s="256">
        <v>0</v>
      </c>
      <c r="Q17" s="170">
        <v>0</v>
      </c>
      <c r="R17" s="171">
        <v>0</v>
      </c>
      <c r="S17" s="171">
        <v>0</v>
      </c>
      <c r="T17" s="170">
        <v>0</v>
      </c>
      <c r="U17" s="171">
        <v>0</v>
      </c>
      <c r="V17" s="256">
        <v>0</v>
      </c>
      <c r="W17" s="170">
        <v>0</v>
      </c>
      <c r="X17" s="171">
        <v>0</v>
      </c>
      <c r="Y17" s="256">
        <v>0</v>
      </c>
      <c r="Z17" s="170">
        <v>28</v>
      </c>
      <c r="AA17" s="171">
        <v>28</v>
      </c>
      <c r="AB17" s="256">
        <v>28</v>
      </c>
      <c r="AC17" s="317">
        <f t="shared" si="0"/>
        <v>0</v>
      </c>
      <c r="AD17" s="272">
        <f>SUM(E17:AB17)-AC17</f>
        <v>84</v>
      </c>
      <c r="AF17" s="386">
        <v>0</v>
      </c>
      <c r="AG17" s="386">
        <v>0</v>
      </c>
      <c r="AH17" s="386">
        <v>0</v>
      </c>
    </row>
    <row r="18" spans="1:37">
      <c r="A18" s="117">
        <v>13</v>
      </c>
      <c r="B18" s="440" t="s">
        <v>102</v>
      </c>
      <c r="C18" s="117">
        <v>262</v>
      </c>
      <c r="D18" s="246" t="s">
        <v>100</v>
      </c>
      <c r="E18" s="170">
        <v>0</v>
      </c>
      <c r="F18" s="171">
        <v>0</v>
      </c>
      <c r="G18" s="256">
        <v>0</v>
      </c>
      <c r="H18" s="258">
        <v>0</v>
      </c>
      <c r="I18" s="426">
        <v>0</v>
      </c>
      <c r="J18" s="256">
        <v>0</v>
      </c>
      <c r="K18" s="170">
        <v>0</v>
      </c>
      <c r="L18" s="171">
        <v>0</v>
      </c>
      <c r="M18" s="256">
        <v>0</v>
      </c>
      <c r="N18" s="170">
        <v>0</v>
      </c>
      <c r="O18" s="171">
        <v>0</v>
      </c>
      <c r="P18" s="256">
        <v>0</v>
      </c>
      <c r="Q18" s="170">
        <v>0</v>
      </c>
      <c r="R18" s="171">
        <v>0</v>
      </c>
      <c r="S18" s="171">
        <v>0</v>
      </c>
      <c r="T18" s="170">
        <v>0</v>
      </c>
      <c r="U18" s="171">
        <v>0</v>
      </c>
      <c r="V18" s="256">
        <v>0</v>
      </c>
      <c r="W18" s="170">
        <v>0</v>
      </c>
      <c r="X18" s="171">
        <v>0</v>
      </c>
      <c r="Y18" s="256">
        <v>0</v>
      </c>
      <c r="Z18" s="170">
        <v>30</v>
      </c>
      <c r="AA18" s="171">
        <v>30</v>
      </c>
      <c r="AB18" s="256">
        <v>23</v>
      </c>
      <c r="AC18" s="317">
        <f t="shared" si="0"/>
        <v>0</v>
      </c>
      <c r="AD18" s="272">
        <f>SUM(E18:AB18)-AC18</f>
        <v>83</v>
      </c>
      <c r="AF18" s="386">
        <v>0</v>
      </c>
      <c r="AG18" s="386">
        <v>0</v>
      </c>
      <c r="AH18" s="386">
        <v>0</v>
      </c>
    </row>
    <row r="19" spans="1:37" ht="13.5" thickBot="1">
      <c r="A19" s="160"/>
      <c r="B19" s="160"/>
      <c r="C19" s="160"/>
      <c r="D19" s="161"/>
      <c r="E19" s="162"/>
      <c r="F19" s="88"/>
      <c r="G19" s="89"/>
      <c r="H19" s="163"/>
      <c r="I19" s="164"/>
      <c r="J19" s="165"/>
      <c r="K19" s="162"/>
      <c r="L19" s="88"/>
      <c r="M19" s="89"/>
      <c r="N19" s="163"/>
      <c r="O19" s="164"/>
      <c r="P19" s="89"/>
      <c r="Q19" s="238"/>
      <c r="R19" s="275"/>
      <c r="S19" s="275"/>
      <c r="T19" s="163"/>
      <c r="U19" s="164"/>
      <c r="V19" s="165"/>
      <c r="W19" s="163"/>
      <c r="X19" s="164"/>
      <c r="Y19" s="165"/>
      <c r="Z19" s="162"/>
      <c r="AA19" s="88"/>
      <c r="AB19" s="89"/>
      <c r="AC19" s="318"/>
      <c r="AD19" s="273"/>
      <c r="AE19" s="3"/>
      <c r="AF19" s="382"/>
      <c r="AG19" s="384"/>
      <c r="AH19" s="384"/>
    </row>
    <row r="20" spans="1:37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274"/>
      <c r="U20" s="274"/>
      <c r="V20" s="274"/>
      <c r="W20" s="42"/>
      <c r="X20" s="42"/>
      <c r="Y20" s="42"/>
      <c r="Z20" s="42"/>
      <c r="AA20" s="42"/>
      <c r="AB20" s="42"/>
      <c r="AC20" s="42"/>
      <c r="AD20" s="42"/>
      <c r="AF20" s="42"/>
    </row>
    <row r="21" spans="1:37">
      <c r="A21" s="159" t="s">
        <v>7</v>
      </c>
      <c r="B21" s="159"/>
      <c r="C21" s="159"/>
      <c r="D21" s="159"/>
      <c r="E21" s="42"/>
      <c r="F21" s="30">
        <v>6</v>
      </c>
      <c r="G21" s="132"/>
      <c r="H21" s="43"/>
      <c r="I21" s="30">
        <v>7</v>
      </c>
      <c r="J21" s="132"/>
      <c r="K21" s="132"/>
      <c r="L21" s="30">
        <v>7</v>
      </c>
      <c r="M21" s="132"/>
      <c r="N21" s="132"/>
      <c r="O21" s="30">
        <v>6</v>
      </c>
      <c r="P21" s="132"/>
      <c r="Q21" s="132"/>
      <c r="R21" s="30">
        <v>5</v>
      </c>
      <c r="S21" s="42"/>
      <c r="T21" s="132"/>
      <c r="U21" s="30">
        <v>7</v>
      </c>
      <c r="V21" s="132"/>
      <c r="W21" s="42"/>
      <c r="X21" s="30">
        <v>7</v>
      </c>
      <c r="Y21" s="42"/>
      <c r="Z21" s="42"/>
      <c r="AA21" s="30">
        <v>6</v>
      </c>
      <c r="AB21" s="42"/>
      <c r="AC21" s="42"/>
      <c r="AD21" s="42"/>
      <c r="AE21" s="42"/>
      <c r="AF21" s="43"/>
    </row>
    <row r="22" spans="1:37" ht="18">
      <c r="A22" s="181" t="s">
        <v>11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AD22" s="42"/>
      <c r="AE22" s="42"/>
      <c r="AF22" s="179"/>
      <c r="AG22" s="42"/>
      <c r="AH22" s="42"/>
    </row>
    <row r="23" spans="1:37" ht="18" customHeigh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448" t="s">
        <v>88</v>
      </c>
      <c r="R23" s="448"/>
      <c r="S23" s="448"/>
      <c r="T23" s="181"/>
      <c r="W23" s="270"/>
      <c r="X23" s="178"/>
      <c r="Y23" s="178"/>
      <c r="Z23" s="178"/>
      <c r="AA23" s="178"/>
      <c r="AB23" s="179"/>
      <c r="AC23" s="42"/>
      <c r="AD23" s="42"/>
      <c r="AE23" s="42"/>
      <c r="AF23" s="42"/>
    </row>
    <row r="24" spans="1:37" ht="18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448"/>
      <c r="R24" s="448"/>
      <c r="S24" s="448"/>
      <c r="T24" s="181"/>
      <c r="U24" s="216"/>
      <c r="V24" s="216"/>
      <c r="W24" s="270"/>
      <c r="X24" s="269"/>
      <c r="AA24" s="178"/>
      <c r="AB24" s="178"/>
      <c r="AC24" s="178"/>
      <c r="AD24" s="178"/>
      <c r="AE24" s="178"/>
      <c r="AF24" s="42"/>
      <c r="AI24" s="42"/>
      <c r="AJ24" s="43"/>
      <c r="AK24" s="42"/>
    </row>
    <row r="25" spans="1:37" ht="15">
      <c r="A25" s="221" t="s">
        <v>12</v>
      </c>
      <c r="B25" s="181"/>
      <c r="C25" s="181"/>
      <c r="D25" s="220"/>
      <c r="E25" s="181"/>
      <c r="F25" s="181"/>
      <c r="N25" s="42"/>
      <c r="O25" s="42"/>
      <c r="P25" s="42"/>
      <c r="Q25" s="448"/>
      <c r="R25" s="448"/>
      <c r="S25" s="448"/>
      <c r="W25" s="269"/>
      <c r="X25" s="269"/>
      <c r="AD25" s="42"/>
      <c r="AE25" s="42"/>
    </row>
    <row r="26" spans="1:37">
      <c r="A26" s="180"/>
      <c r="B26" s="180"/>
      <c r="C26" s="180"/>
      <c r="D26" s="180"/>
      <c r="F26" s="34"/>
      <c r="N26" s="42"/>
      <c r="O26" s="42"/>
      <c r="P26" s="42"/>
      <c r="Q26" s="448"/>
      <c r="R26" s="448"/>
      <c r="S26" s="448"/>
      <c r="W26" s="269"/>
      <c r="X26" s="269"/>
      <c r="AD26" s="42"/>
      <c r="AE26" s="42"/>
    </row>
    <row r="27" spans="1:37">
      <c r="F27" s="31"/>
      <c r="Q27" s="448"/>
      <c r="R27" s="448"/>
      <c r="S27" s="448"/>
    </row>
    <row r="28" spans="1:37">
      <c r="D28" s="4"/>
      <c r="F28" s="31"/>
      <c r="Q28" s="448"/>
      <c r="R28" s="448"/>
      <c r="S28" s="448"/>
    </row>
    <row r="42" spans="35:35">
      <c r="AI42" s="200" t="s">
        <v>13</v>
      </c>
    </row>
  </sheetData>
  <sortState ref="B6:AH18">
    <sortCondition descending="1" ref="AD6:AD18"/>
  </sortState>
  <mergeCells count="5">
    <mergeCell ref="T3:V3"/>
    <mergeCell ref="W3:Y3"/>
    <mergeCell ref="Q3:S3"/>
    <mergeCell ref="Q23:S28"/>
    <mergeCell ref="Z3:AB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"/>
  <sheetViews>
    <sheetView zoomScale="110" zoomScaleNormal="110" workbookViewId="0">
      <selection activeCell="B19" sqref="B19"/>
    </sheetView>
  </sheetViews>
  <sheetFormatPr defaultRowHeight="12.75"/>
  <cols>
    <col min="1" max="1" width="4" customWidth="1"/>
    <col min="2" max="2" width="6.7109375" customWidth="1"/>
    <col min="3" max="3" width="5.42578125" customWidth="1"/>
    <col min="4" max="4" width="19.85546875" customWidth="1"/>
    <col min="5" max="13" width="3.42578125" customWidth="1"/>
    <col min="14" max="14" width="4" customWidth="1"/>
    <col min="15" max="15" width="3.7109375" customWidth="1"/>
    <col min="16" max="19" width="3.28515625" customWidth="1"/>
    <col min="20" max="27" width="3.42578125" customWidth="1"/>
    <col min="28" max="28" width="4.7109375" bestFit="1" customWidth="1"/>
    <col min="29" max="29" width="4.85546875" bestFit="1" customWidth="1"/>
    <col min="30" max="30" width="5.5703125" customWidth="1"/>
  </cols>
  <sheetData>
    <row r="1" spans="1:34" ht="23.25">
      <c r="A1" s="227" t="s">
        <v>18</v>
      </c>
      <c r="B1" s="228"/>
      <c r="C1" s="228"/>
      <c r="D1" s="228"/>
      <c r="E1" s="228"/>
      <c r="F1" s="228"/>
      <c r="G1" s="228"/>
      <c r="H1" s="228"/>
      <c r="I1" s="224"/>
      <c r="J1" s="225"/>
      <c r="K1" s="224"/>
      <c r="L1" s="226"/>
      <c r="M1" s="226"/>
      <c r="T1" s="229"/>
      <c r="AD1" s="224"/>
    </row>
    <row r="2" spans="1:34" ht="24" thickBot="1">
      <c r="A2" s="198"/>
      <c r="B2" s="198"/>
      <c r="C2" s="198"/>
      <c r="D2" s="198"/>
      <c r="E2" s="192"/>
      <c r="F2" s="192"/>
      <c r="G2" s="193"/>
      <c r="H2" s="194"/>
      <c r="I2" s="194"/>
      <c r="J2" s="195"/>
      <c r="K2" s="195"/>
      <c r="L2" s="195"/>
      <c r="M2" s="196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2"/>
      <c r="AD2" s="197"/>
    </row>
    <row r="3" spans="1:34" ht="13.5" thickBot="1">
      <c r="A3" s="26"/>
      <c r="B3" s="26"/>
      <c r="C3" s="26"/>
      <c r="D3" s="26"/>
      <c r="E3" s="208"/>
      <c r="F3" s="203" t="s">
        <v>19</v>
      </c>
      <c r="G3" s="209"/>
      <c r="H3" s="73"/>
      <c r="I3" s="203" t="s">
        <v>20</v>
      </c>
      <c r="J3" s="74"/>
      <c r="K3" s="73"/>
      <c r="L3" s="203" t="s">
        <v>80</v>
      </c>
      <c r="M3" s="74"/>
      <c r="N3" s="73"/>
      <c r="O3" s="203" t="s">
        <v>81</v>
      </c>
      <c r="P3" s="74"/>
      <c r="Q3" s="444" t="s">
        <v>85</v>
      </c>
      <c r="R3" s="445"/>
      <c r="S3" s="446"/>
      <c r="T3" s="444" t="s">
        <v>94</v>
      </c>
      <c r="U3" s="445"/>
      <c r="V3" s="446"/>
      <c r="W3" s="70"/>
      <c r="X3" s="203" t="s">
        <v>95</v>
      </c>
      <c r="Y3" s="71"/>
      <c r="Z3" s="449" t="s">
        <v>98</v>
      </c>
      <c r="AA3" s="450"/>
      <c r="AB3" s="451"/>
      <c r="AC3" s="17"/>
      <c r="AD3" s="17"/>
      <c r="AF3" s="86"/>
      <c r="AG3" s="86"/>
      <c r="AH3" s="86"/>
    </row>
    <row r="4" spans="1:34" ht="13.5" thickBot="1">
      <c r="A4" s="83" t="s">
        <v>0</v>
      </c>
      <c r="B4" s="84" t="s">
        <v>6</v>
      </c>
      <c r="C4" s="83" t="s">
        <v>1</v>
      </c>
      <c r="D4" s="84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241">
        <v>3</v>
      </c>
      <c r="N4" s="239">
        <v>1</v>
      </c>
      <c r="O4" s="240">
        <v>2</v>
      </c>
      <c r="P4" s="241">
        <v>3</v>
      </c>
      <c r="Q4" s="239">
        <v>1</v>
      </c>
      <c r="R4" s="325">
        <v>2</v>
      </c>
      <c r="S4" s="326">
        <v>3</v>
      </c>
      <c r="T4" s="239">
        <v>1</v>
      </c>
      <c r="U4" s="240">
        <v>2</v>
      </c>
      <c r="V4" s="241">
        <v>3</v>
      </c>
      <c r="W4" s="239">
        <v>1</v>
      </c>
      <c r="X4" s="240">
        <v>2</v>
      </c>
      <c r="Y4" s="241">
        <v>3</v>
      </c>
      <c r="Z4" s="239">
        <v>1</v>
      </c>
      <c r="AA4" s="240">
        <v>2</v>
      </c>
      <c r="AB4" s="241">
        <v>3</v>
      </c>
      <c r="AC4" s="190" t="s">
        <v>3</v>
      </c>
      <c r="AD4" s="85" t="s">
        <v>4</v>
      </c>
      <c r="AF4" s="385" t="s">
        <v>77</v>
      </c>
      <c r="AG4" s="385" t="s">
        <v>78</v>
      </c>
      <c r="AH4" s="385" t="s">
        <v>79</v>
      </c>
    </row>
    <row r="5" spans="1:34">
      <c r="A5" s="90"/>
      <c r="B5" s="90"/>
      <c r="C5" s="90"/>
      <c r="D5" s="39"/>
      <c r="E5" s="128"/>
      <c r="F5" s="112"/>
      <c r="G5" s="103"/>
      <c r="H5" s="102"/>
      <c r="I5" s="112"/>
      <c r="J5" s="103"/>
      <c r="K5" s="102"/>
      <c r="L5" s="112"/>
      <c r="M5" s="103"/>
      <c r="N5" s="102"/>
      <c r="O5" s="112"/>
      <c r="P5" s="113"/>
      <c r="Q5" s="102"/>
      <c r="R5" s="112"/>
      <c r="S5" s="211"/>
      <c r="T5" s="102"/>
      <c r="U5" s="112"/>
      <c r="V5" s="113"/>
      <c r="W5" s="102"/>
      <c r="X5" s="112"/>
      <c r="Y5" s="113"/>
      <c r="Z5" s="102"/>
      <c r="AA5" s="262"/>
      <c r="AB5" s="268"/>
      <c r="AC5" s="183"/>
      <c r="AD5" s="65"/>
      <c r="AF5" s="379"/>
      <c r="AG5" s="379"/>
      <c r="AH5" s="379"/>
    </row>
    <row r="6" spans="1:34">
      <c r="A6" s="90">
        <v>1</v>
      </c>
      <c r="B6" s="350">
        <v>5807</v>
      </c>
      <c r="C6" s="117">
        <v>39</v>
      </c>
      <c r="D6" s="39" t="s">
        <v>58</v>
      </c>
      <c r="E6" s="297">
        <v>35</v>
      </c>
      <c r="F6" s="286">
        <v>35</v>
      </c>
      <c r="G6" s="289">
        <v>35</v>
      </c>
      <c r="H6" s="285">
        <v>27</v>
      </c>
      <c r="I6" s="286">
        <v>35</v>
      </c>
      <c r="J6" s="289">
        <v>30</v>
      </c>
      <c r="K6" s="285">
        <v>28</v>
      </c>
      <c r="L6" s="286">
        <v>35</v>
      </c>
      <c r="M6" s="377">
        <v>23</v>
      </c>
      <c r="N6" s="397">
        <v>26</v>
      </c>
      <c r="O6" s="133">
        <v>35</v>
      </c>
      <c r="P6" s="300">
        <v>35</v>
      </c>
      <c r="Q6" s="299">
        <v>35</v>
      </c>
      <c r="R6" s="394">
        <v>22</v>
      </c>
      <c r="S6" s="133">
        <v>35</v>
      </c>
      <c r="T6" s="299">
        <v>35</v>
      </c>
      <c r="U6" s="133">
        <v>35</v>
      </c>
      <c r="V6" s="300">
        <v>35</v>
      </c>
      <c r="W6" s="299">
        <v>35</v>
      </c>
      <c r="X6" s="133">
        <v>35</v>
      </c>
      <c r="Y6" s="300">
        <v>35</v>
      </c>
      <c r="Z6" s="299">
        <v>32</v>
      </c>
      <c r="AA6" s="286">
        <v>35</v>
      </c>
      <c r="AB6" s="245">
        <v>35</v>
      </c>
      <c r="AC6" s="295">
        <f t="shared" ref="AC6:AC21" si="0">IF(ISBLANK(J6),,SUM(AF6:AH6))</f>
        <v>71</v>
      </c>
      <c r="AD6" s="323">
        <f t="shared" ref="AD6:AD21" si="1">SUM(E6:AB6)-AC6</f>
        <v>712</v>
      </c>
      <c r="AF6" s="386">
        <f t="shared" ref="AF6:AF14" si="2">LARGE(E6:AB6,COUNT(E6:AB6)-0)</f>
        <v>22</v>
      </c>
      <c r="AG6" s="386">
        <f t="shared" ref="AG6:AG14" si="3">LARGE(E6:AB6,COUNT(E6:AB6)-1)</f>
        <v>23</v>
      </c>
      <c r="AH6" s="386">
        <f t="shared" ref="AH6:AH14" si="4">LARGE(E6:AB6,COUNT(E6:AB6)-2)</f>
        <v>26</v>
      </c>
    </row>
    <row r="7" spans="1:34">
      <c r="A7" s="90">
        <v>2</v>
      </c>
      <c r="B7" s="350">
        <v>1445</v>
      </c>
      <c r="C7" s="117">
        <v>77</v>
      </c>
      <c r="D7" s="39" t="s">
        <v>53</v>
      </c>
      <c r="E7" s="130">
        <v>30</v>
      </c>
      <c r="F7" s="133">
        <v>32</v>
      </c>
      <c r="G7" s="301">
        <v>32</v>
      </c>
      <c r="H7" s="368">
        <v>19</v>
      </c>
      <c r="I7" s="365">
        <v>23</v>
      </c>
      <c r="J7" s="290">
        <v>35</v>
      </c>
      <c r="K7" s="299">
        <v>35</v>
      </c>
      <c r="L7" s="133">
        <v>30</v>
      </c>
      <c r="M7" s="301">
        <v>35</v>
      </c>
      <c r="N7" s="299">
        <v>35</v>
      </c>
      <c r="O7" s="133">
        <v>32</v>
      </c>
      <c r="P7" s="300">
        <v>32</v>
      </c>
      <c r="Q7" s="299">
        <v>29</v>
      </c>
      <c r="R7" s="133">
        <v>32</v>
      </c>
      <c r="S7" s="394">
        <v>18</v>
      </c>
      <c r="T7" s="287">
        <v>32</v>
      </c>
      <c r="U7" s="244">
        <v>32</v>
      </c>
      <c r="V7" s="298">
        <v>32</v>
      </c>
      <c r="W7" s="299">
        <v>32</v>
      </c>
      <c r="X7" s="133">
        <v>32</v>
      </c>
      <c r="Y7" s="300">
        <v>32</v>
      </c>
      <c r="Z7" s="299">
        <v>35</v>
      </c>
      <c r="AA7" s="133">
        <v>32</v>
      </c>
      <c r="AB7" s="134">
        <v>32</v>
      </c>
      <c r="AC7" s="295">
        <f t="shared" si="0"/>
        <v>60</v>
      </c>
      <c r="AD7" s="323">
        <f t="shared" si="1"/>
        <v>680</v>
      </c>
      <c r="AF7" s="386">
        <f t="shared" si="2"/>
        <v>18</v>
      </c>
      <c r="AG7" s="386">
        <f t="shared" si="3"/>
        <v>19</v>
      </c>
      <c r="AH7" s="386">
        <f t="shared" si="4"/>
        <v>23</v>
      </c>
    </row>
    <row r="8" spans="1:34">
      <c r="A8" s="90">
        <v>3</v>
      </c>
      <c r="B8" s="350">
        <v>6069</v>
      </c>
      <c r="C8" s="117">
        <v>84</v>
      </c>
      <c r="D8" s="39" t="s">
        <v>59</v>
      </c>
      <c r="E8" s="243">
        <v>32</v>
      </c>
      <c r="F8" s="244">
        <v>30</v>
      </c>
      <c r="G8" s="290">
        <v>30</v>
      </c>
      <c r="H8" s="287">
        <v>35</v>
      </c>
      <c r="I8" s="244">
        <v>30</v>
      </c>
      <c r="J8" s="290">
        <v>32</v>
      </c>
      <c r="K8" s="287">
        <v>30</v>
      </c>
      <c r="L8" s="244">
        <v>28</v>
      </c>
      <c r="M8" s="290">
        <v>32</v>
      </c>
      <c r="N8" s="368">
        <v>0</v>
      </c>
      <c r="O8" s="365">
        <v>0</v>
      </c>
      <c r="P8" s="396">
        <v>0</v>
      </c>
      <c r="Q8" s="287">
        <v>32</v>
      </c>
      <c r="R8" s="133">
        <v>30</v>
      </c>
      <c r="S8" s="133">
        <v>32</v>
      </c>
      <c r="T8" s="287">
        <v>28</v>
      </c>
      <c r="U8" s="244">
        <v>0</v>
      </c>
      <c r="V8" s="298">
        <v>30</v>
      </c>
      <c r="W8" s="299">
        <v>21</v>
      </c>
      <c r="X8" s="133">
        <v>30</v>
      </c>
      <c r="Y8" s="300">
        <v>30</v>
      </c>
      <c r="Z8" s="299">
        <v>30</v>
      </c>
      <c r="AA8" s="133">
        <v>26</v>
      </c>
      <c r="AB8" s="300">
        <v>29</v>
      </c>
      <c r="AC8" s="295">
        <f t="shared" si="0"/>
        <v>0</v>
      </c>
      <c r="AD8" s="323">
        <f t="shared" si="1"/>
        <v>597</v>
      </c>
      <c r="AF8" s="386">
        <f t="shared" si="2"/>
        <v>0</v>
      </c>
      <c r="AG8" s="386">
        <f t="shared" si="3"/>
        <v>0</v>
      </c>
      <c r="AH8" s="386">
        <f t="shared" si="4"/>
        <v>0</v>
      </c>
    </row>
    <row r="9" spans="1:34">
      <c r="A9" s="90">
        <v>4</v>
      </c>
      <c r="B9" s="350">
        <v>12370</v>
      </c>
      <c r="C9" s="117">
        <v>28</v>
      </c>
      <c r="D9" s="39" t="s">
        <v>63</v>
      </c>
      <c r="E9" s="297">
        <v>25</v>
      </c>
      <c r="F9" s="286">
        <v>24</v>
      </c>
      <c r="G9" s="289">
        <v>26</v>
      </c>
      <c r="H9" s="285">
        <v>28</v>
      </c>
      <c r="I9" s="286">
        <v>27</v>
      </c>
      <c r="J9" s="289">
        <v>26</v>
      </c>
      <c r="K9" s="285">
        <v>26</v>
      </c>
      <c r="L9" s="286">
        <v>26</v>
      </c>
      <c r="M9" s="289">
        <v>28</v>
      </c>
      <c r="N9" s="299">
        <v>29</v>
      </c>
      <c r="O9" s="133">
        <v>28</v>
      </c>
      <c r="P9" s="300">
        <v>28</v>
      </c>
      <c r="Q9" s="299">
        <v>25</v>
      </c>
      <c r="R9" s="133">
        <v>26</v>
      </c>
      <c r="S9" s="133">
        <v>26</v>
      </c>
      <c r="T9" s="299">
        <v>27</v>
      </c>
      <c r="U9" s="133">
        <v>22</v>
      </c>
      <c r="V9" s="300">
        <v>27</v>
      </c>
      <c r="W9" s="299">
        <v>29</v>
      </c>
      <c r="X9" s="133">
        <v>29</v>
      </c>
      <c r="Y9" s="300">
        <v>29</v>
      </c>
      <c r="Z9" s="299">
        <v>0</v>
      </c>
      <c r="AA9" s="286">
        <v>0</v>
      </c>
      <c r="AB9" s="429">
        <v>0</v>
      </c>
      <c r="AC9" s="295">
        <f t="shared" si="0"/>
        <v>0</v>
      </c>
      <c r="AD9" s="323">
        <f t="shared" si="1"/>
        <v>561</v>
      </c>
      <c r="AF9" s="386">
        <f t="shared" si="2"/>
        <v>0</v>
      </c>
      <c r="AG9" s="386">
        <f t="shared" si="3"/>
        <v>0</v>
      </c>
      <c r="AH9" s="386">
        <f t="shared" si="4"/>
        <v>0</v>
      </c>
    </row>
    <row r="10" spans="1:34">
      <c r="A10" s="8">
        <v>5</v>
      </c>
      <c r="B10" s="350">
        <v>9267</v>
      </c>
      <c r="C10" s="117">
        <v>68</v>
      </c>
      <c r="D10" s="39" t="s">
        <v>66</v>
      </c>
      <c r="E10" s="378">
        <v>18</v>
      </c>
      <c r="F10" s="394">
        <v>23</v>
      </c>
      <c r="G10" s="301">
        <v>25</v>
      </c>
      <c r="H10" s="287">
        <v>26</v>
      </c>
      <c r="I10" s="244">
        <v>26</v>
      </c>
      <c r="J10" s="290">
        <v>27</v>
      </c>
      <c r="K10" s="299">
        <v>27</v>
      </c>
      <c r="L10" s="133">
        <v>25</v>
      </c>
      <c r="M10" s="301">
        <v>29</v>
      </c>
      <c r="N10" s="299">
        <v>28</v>
      </c>
      <c r="O10" s="133">
        <v>27</v>
      </c>
      <c r="P10" s="300">
        <v>27</v>
      </c>
      <c r="Q10" s="299">
        <v>24</v>
      </c>
      <c r="R10" s="133">
        <v>27</v>
      </c>
      <c r="S10" s="133">
        <v>25</v>
      </c>
      <c r="T10" s="287">
        <v>26</v>
      </c>
      <c r="U10" s="244">
        <v>27</v>
      </c>
      <c r="V10" s="298">
        <v>25</v>
      </c>
      <c r="W10" s="299">
        <v>27</v>
      </c>
      <c r="X10" s="133">
        <v>27</v>
      </c>
      <c r="Y10" s="424">
        <v>21</v>
      </c>
      <c r="Z10" s="299">
        <v>27</v>
      </c>
      <c r="AA10" s="133">
        <v>27</v>
      </c>
      <c r="AB10" s="300">
        <v>27</v>
      </c>
      <c r="AC10" s="295">
        <f t="shared" si="0"/>
        <v>62</v>
      </c>
      <c r="AD10" s="323">
        <f t="shared" si="1"/>
        <v>556</v>
      </c>
      <c r="AF10" s="386">
        <f t="shared" si="2"/>
        <v>18</v>
      </c>
      <c r="AG10" s="386">
        <f t="shared" si="3"/>
        <v>21</v>
      </c>
      <c r="AH10" s="386">
        <f t="shared" si="4"/>
        <v>23</v>
      </c>
    </row>
    <row r="11" spans="1:34">
      <c r="A11" s="90">
        <v>6</v>
      </c>
      <c r="B11" s="428">
        <v>3580</v>
      </c>
      <c r="C11" s="38">
        <v>41</v>
      </c>
      <c r="D11" s="39" t="s">
        <v>62</v>
      </c>
      <c r="E11" s="297">
        <v>26</v>
      </c>
      <c r="F11" s="286">
        <v>26</v>
      </c>
      <c r="G11" s="289">
        <v>27</v>
      </c>
      <c r="H11" s="285">
        <v>30</v>
      </c>
      <c r="I11" s="286">
        <v>28</v>
      </c>
      <c r="J11" s="289">
        <v>28</v>
      </c>
      <c r="K11" s="285">
        <v>25</v>
      </c>
      <c r="L11" s="286">
        <v>27</v>
      </c>
      <c r="M11" s="289">
        <v>30</v>
      </c>
      <c r="N11" s="287">
        <v>32</v>
      </c>
      <c r="O11" s="244">
        <v>29</v>
      </c>
      <c r="P11" s="298">
        <v>29</v>
      </c>
      <c r="Q11" s="287">
        <v>28</v>
      </c>
      <c r="R11" s="133">
        <v>23</v>
      </c>
      <c r="S11" s="133">
        <v>28</v>
      </c>
      <c r="T11" s="287">
        <v>21</v>
      </c>
      <c r="U11" s="244">
        <v>28</v>
      </c>
      <c r="V11" s="298">
        <v>28</v>
      </c>
      <c r="W11" s="299">
        <v>0</v>
      </c>
      <c r="X11" s="133">
        <v>0</v>
      </c>
      <c r="Y11" s="300">
        <v>0</v>
      </c>
      <c r="Z11" s="299"/>
      <c r="AA11" s="320"/>
      <c r="AB11" s="134"/>
      <c r="AC11" s="295">
        <f t="shared" si="0"/>
        <v>0</v>
      </c>
      <c r="AD11" s="323">
        <f t="shared" si="1"/>
        <v>493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4">
      <c r="A12" s="8">
        <v>7</v>
      </c>
      <c r="B12" s="350">
        <v>5953</v>
      </c>
      <c r="C12" s="117">
        <v>46</v>
      </c>
      <c r="D12" s="39" t="s">
        <v>65</v>
      </c>
      <c r="E12" s="302">
        <v>23</v>
      </c>
      <c r="F12" s="320">
        <v>22</v>
      </c>
      <c r="G12" s="322">
        <v>23</v>
      </c>
      <c r="H12" s="285">
        <v>24</v>
      </c>
      <c r="I12" s="286">
        <v>24</v>
      </c>
      <c r="J12" s="289">
        <v>23</v>
      </c>
      <c r="K12" s="285">
        <v>0</v>
      </c>
      <c r="L12" s="286">
        <v>0</v>
      </c>
      <c r="M12" s="289">
        <v>0</v>
      </c>
      <c r="N12" s="303">
        <v>27</v>
      </c>
      <c r="O12" s="320">
        <v>26</v>
      </c>
      <c r="P12" s="321">
        <v>26</v>
      </c>
      <c r="Q12" s="303">
        <v>23</v>
      </c>
      <c r="R12" s="320">
        <v>24</v>
      </c>
      <c r="S12" s="133">
        <v>24</v>
      </c>
      <c r="T12" s="285">
        <v>0</v>
      </c>
      <c r="U12" s="286">
        <v>0</v>
      </c>
      <c r="V12" s="319">
        <v>0</v>
      </c>
      <c r="W12" s="303">
        <v>26</v>
      </c>
      <c r="X12" s="320">
        <v>25</v>
      </c>
      <c r="Y12" s="321">
        <v>26</v>
      </c>
      <c r="Z12" s="303">
        <v>25</v>
      </c>
      <c r="AA12" s="133">
        <v>25</v>
      </c>
      <c r="AB12" s="300">
        <v>25</v>
      </c>
      <c r="AC12" s="295">
        <f t="shared" si="0"/>
        <v>0</v>
      </c>
      <c r="AD12" s="323">
        <f t="shared" si="1"/>
        <v>441</v>
      </c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4">
      <c r="A13" s="90">
        <v>8</v>
      </c>
      <c r="B13" s="350">
        <v>5797</v>
      </c>
      <c r="C13" s="117">
        <v>777</v>
      </c>
      <c r="D13" s="39" t="s">
        <v>61</v>
      </c>
      <c r="E13" s="243">
        <v>28</v>
      </c>
      <c r="F13" s="244">
        <v>28</v>
      </c>
      <c r="G13" s="290">
        <v>28</v>
      </c>
      <c r="H13" s="287">
        <v>29</v>
      </c>
      <c r="I13" s="244">
        <v>29</v>
      </c>
      <c r="J13" s="290">
        <v>29</v>
      </c>
      <c r="K13" s="285">
        <v>29</v>
      </c>
      <c r="L13" s="286">
        <v>29</v>
      </c>
      <c r="M13" s="289">
        <v>23</v>
      </c>
      <c r="N13" s="299">
        <v>30</v>
      </c>
      <c r="O13" s="133">
        <v>30</v>
      </c>
      <c r="P13" s="300">
        <v>30</v>
      </c>
      <c r="Q13" s="299">
        <v>18</v>
      </c>
      <c r="R13" s="133">
        <v>29</v>
      </c>
      <c r="S13" s="133">
        <v>30</v>
      </c>
      <c r="T13" s="299">
        <v>0</v>
      </c>
      <c r="U13" s="133">
        <v>0</v>
      </c>
      <c r="V13" s="300">
        <v>0</v>
      </c>
      <c r="W13" s="299"/>
      <c r="X13" s="133"/>
      <c r="Y13" s="300"/>
      <c r="Z13" s="299"/>
      <c r="AA13" s="244"/>
      <c r="AB13" s="298"/>
      <c r="AC13" s="295">
        <f t="shared" si="0"/>
        <v>0</v>
      </c>
      <c r="AD13" s="323">
        <f t="shared" si="1"/>
        <v>419</v>
      </c>
      <c r="AF13" s="386">
        <f t="shared" si="2"/>
        <v>0</v>
      </c>
      <c r="AG13" s="386">
        <f t="shared" si="3"/>
        <v>0</v>
      </c>
      <c r="AH13" s="386">
        <f t="shared" si="4"/>
        <v>0</v>
      </c>
    </row>
    <row r="14" spans="1:34">
      <c r="A14" s="90">
        <v>9</v>
      </c>
      <c r="B14" s="350">
        <v>3618</v>
      </c>
      <c r="C14" s="117">
        <v>288</v>
      </c>
      <c r="D14" s="39" t="s">
        <v>64</v>
      </c>
      <c r="E14" s="302">
        <v>24</v>
      </c>
      <c r="F14" s="320">
        <v>25</v>
      </c>
      <c r="G14" s="322">
        <v>24</v>
      </c>
      <c r="H14" s="285">
        <v>25</v>
      </c>
      <c r="I14" s="286">
        <v>25</v>
      </c>
      <c r="J14" s="289">
        <v>24</v>
      </c>
      <c r="K14" s="285">
        <v>0</v>
      </c>
      <c r="L14" s="286">
        <v>0</v>
      </c>
      <c r="M14" s="289">
        <v>0</v>
      </c>
      <c r="N14" s="303">
        <v>0</v>
      </c>
      <c r="O14" s="320">
        <v>0</v>
      </c>
      <c r="P14" s="321">
        <v>0</v>
      </c>
      <c r="Q14" s="303">
        <v>26</v>
      </c>
      <c r="R14" s="320">
        <v>25</v>
      </c>
      <c r="S14" s="133">
        <v>23</v>
      </c>
      <c r="T14" s="285">
        <v>0</v>
      </c>
      <c r="U14" s="286">
        <v>0</v>
      </c>
      <c r="V14" s="319">
        <v>0</v>
      </c>
      <c r="W14" s="303">
        <v>30</v>
      </c>
      <c r="X14" s="320">
        <v>28</v>
      </c>
      <c r="Y14" s="321">
        <v>27</v>
      </c>
      <c r="Z14" s="303">
        <v>26</v>
      </c>
      <c r="AA14" s="133">
        <v>28</v>
      </c>
      <c r="AB14" s="300">
        <v>28</v>
      </c>
      <c r="AC14" s="295">
        <f t="shared" si="0"/>
        <v>0</v>
      </c>
      <c r="AD14" s="323">
        <f t="shared" si="1"/>
        <v>388</v>
      </c>
      <c r="AF14" s="386">
        <f t="shared" si="2"/>
        <v>0</v>
      </c>
      <c r="AG14" s="386">
        <f t="shared" si="3"/>
        <v>0</v>
      </c>
      <c r="AH14" s="386">
        <f t="shared" si="4"/>
        <v>0</v>
      </c>
    </row>
    <row r="15" spans="1:34">
      <c r="A15" s="8">
        <v>10</v>
      </c>
      <c r="B15" s="350">
        <v>2652</v>
      </c>
      <c r="C15" s="117">
        <v>85</v>
      </c>
      <c r="D15" s="324" t="s">
        <v>93</v>
      </c>
      <c r="E15" s="297"/>
      <c r="F15" s="286"/>
      <c r="G15" s="289"/>
      <c r="H15" s="285"/>
      <c r="I15" s="286"/>
      <c r="J15" s="289"/>
      <c r="K15" s="285"/>
      <c r="L15" s="286"/>
      <c r="M15" s="289"/>
      <c r="N15" s="285"/>
      <c r="O15" s="286"/>
      <c r="P15" s="319"/>
      <c r="Q15" s="285"/>
      <c r="R15" s="320"/>
      <c r="S15" s="133"/>
      <c r="T15" s="285">
        <v>30</v>
      </c>
      <c r="U15" s="286">
        <v>29</v>
      </c>
      <c r="V15" s="319">
        <v>26</v>
      </c>
      <c r="W15" s="303">
        <v>28</v>
      </c>
      <c r="X15" s="320">
        <v>26</v>
      </c>
      <c r="Y15" s="321">
        <v>28</v>
      </c>
      <c r="Z15" s="303">
        <v>28</v>
      </c>
      <c r="AA15" s="320">
        <v>29</v>
      </c>
      <c r="AB15" s="321">
        <v>26</v>
      </c>
      <c r="AC15" s="295">
        <f t="shared" si="0"/>
        <v>0</v>
      </c>
      <c r="AD15" s="323">
        <f t="shared" si="1"/>
        <v>250</v>
      </c>
      <c r="AE15" s="200"/>
      <c r="AF15" s="380"/>
      <c r="AG15" s="380"/>
      <c r="AH15" s="380"/>
    </row>
    <row r="16" spans="1:34">
      <c r="A16" s="90">
        <v>11</v>
      </c>
      <c r="B16" s="349">
        <v>2326</v>
      </c>
      <c r="C16" s="38">
        <v>747</v>
      </c>
      <c r="D16" s="39" t="s">
        <v>86</v>
      </c>
      <c r="E16" s="302">
        <v>0</v>
      </c>
      <c r="F16" s="320">
        <v>0</v>
      </c>
      <c r="G16" s="322">
        <v>0</v>
      </c>
      <c r="H16" s="285">
        <v>0</v>
      </c>
      <c r="I16" s="286">
        <v>0</v>
      </c>
      <c r="J16" s="289">
        <v>0</v>
      </c>
      <c r="K16" s="303">
        <v>0</v>
      </c>
      <c r="L16" s="320">
        <v>0</v>
      </c>
      <c r="M16" s="322">
        <v>0</v>
      </c>
      <c r="N16" s="303">
        <v>0</v>
      </c>
      <c r="O16" s="320">
        <v>0</v>
      </c>
      <c r="P16" s="321">
        <v>0</v>
      </c>
      <c r="Q16" s="303">
        <v>30</v>
      </c>
      <c r="R16" s="320">
        <v>35</v>
      </c>
      <c r="S16" s="133">
        <v>29</v>
      </c>
      <c r="T16" s="285">
        <v>29</v>
      </c>
      <c r="U16" s="286">
        <v>30</v>
      </c>
      <c r="V16" s="319">
        <v>29</v>
      </c>
      <c r="W16" s="303"/>
      <c r="X16" s="320"/>
      <c r="Y16" s="321"/>
      <c r="Z16" s="303"/>
      <c r="AA16" s="133"/>
      <c r="AB16" s="300"/>
      <c r="AC16" s="295">
        <f t="shared" si="0"/>
        <v>0</v>
      </c>
      <c r="AD16" s="323">
        <f t="shared" si="1"/>
        <v>182</v>
      </c>
      <c r="AF16" s="386">
        <f>LARGE(E16:AB16,COUNT(E16:AB16)-0)</f>
        <v>0</v>
      </c>
      <c r="AG16" s="386">
        <f>LARGE(E16:AB16,COUNT(E16:AB16)-1)</f>
        <v>0</v>
      </c>
      <c r="AH16" s="386">
        <f>LARGE(E16:AB16,COUNT(E16:AB16)-2)</f>
        <v>0</v>
      </c>
    </row>
    <row r="17" spans="1:34">
      <c r="A17" s="90">
        <v>12</v>
      </c>
      <c r="B17" s="350">
        <v>5818</v>
      </c>
      <c r="C17" s="117">
        <v>47</v>
      </c>
      <c r="D17" s="324" t="s">
        <v>76</v>
      </c>
      <c r="E17" s="302">
        <v>0</v>
      </c>
      <c r="F17" s="320">
        <v>0</v>
      </c>
      <c r="G17" s="322">
        <v>0</v>
      </c>
      <c r="H17" s="285">
        <v>32</v>
      </c>
      <c r="I17" s="286">
        <v>32</v>
      </c>
      <c r="J17" s="289">
        <v>25</v>
      </c>
      <c r="K17" s="303">
        <v>32</v>
      </c>
      <c r="L17" s="320">
        <v>32</v>
      </c>
      <c r="M17" s="322" t="s">
        <v>84</v>
      </c>
      <c r="N17" s="303">
        <v>0</v>
      </c>
      <c r="O17" s="320">
        <v>0</v>
      </c>
      <c r="P17" s="321">
        <v>0</v>
      </c>
      <c r="Q17" s="303">
        <v>0</v>
      </c>
      <c r="R17" s="320">
        <v>0</v>
      </c>
      <c r="S17" s="133">
        <v>0</v>
      </c>
      <c r="T17" s="285">
        <v>0</v>
      </c>
      <c r="U17" s="286">
        <v>0</v>
      </c>
      <c r="V17" s="319">
        <v>0</v>
      </c>
      <c r="W17" s="303"/>
      <c r="X17" s="320"/>
      <c r="Y17" s="321"/>
      <c r="Z17" s="303"/>
      <c r="AA17" s="320"/>
      <c r="AB17" s="321"/>
      <c r="AC17" s="295">
        <f t="shared" si="0"/>
        <v>0</v>
      </c>
      <c r="AD17" s="323">
        <f t="shared" si="1"/>
        <v>153</v>
      </c>
      <c r="AF17" s="386">
        <f>LARGE(E17:AB17,COUNT(E17:AB17)-0)</f>
        <v>0</v>
      </c>
      <c r="AG17" s="386">
        <f>LARGE(E17:AB17,COUNT(E17:AB17)-1)</f>
        <v>0</v>
      </c>
      <c r="AH17" s="386">
        <f>LARGE(E17:AB17,COUNT(E17:AB17)-2)</f>
        <v>0</v>
      </c>
    </row>
    <row r="18" spans="1:34">
      <c r="A18" s="90">
        <v>13</v>
      </c>
      <c r="B18" s="440" t="s">
        <v>103</v>
      </c>
      <c r="C18" s="117">
        <v>128</v>
      </c>
      <c r="D18" s="39" t="s">
        <v>99</v>
      </c>
      <c r="E18" s="302"/>
      <c r="F18" s="320"/>
      <c r="G18" s="322"/>
      <c r="H18" s="285"/>
      <c r="I18" s="286"/>
      <c r="J18" s="289"/>
      <c r="K18" s="303"/>
      <c r="L18" s="320"/>
      <c r="M18" s="322"/>
      <c r="N18" s="303"/>
      <c r="O18" s="320"/>
      <c r="P18" s="321"/>
      <c r="Q18" s="303"/>
      <c r="R18" s="320"/>
      <c r="S18" s="133"/>
      <c r="T18" s="285"/>
      <c r="U18" s="286"/>
      <c r="V18" s="319"/>
      <c r="W18" s="303"/>
      <c r="X18" s="320"/>
      <c r="Y18" s="321"/>
      <c r="Z18" s="303">
        <v>29</v>
      </c>
      <c r="AA18" s="133">
        <v>30</v>
      </c>
      <c r="AB18" s="321">
        <v>30</v>
      </c>
      <c r="AC18" s="317">
        <f t="shared" si="0"/>
        <v>0</v>
      </c>
      <c r="AD18" s="323">
        <f t="shared" si="1"/>
        <v>89</v>
      </c>
      <c r="AF18" s="386"/>
      <c r="AG18" s="386"/>
      <c r="AH18" s="386"/>
    </row>
    <row r="19" spans="1:34">
      <c r="A19" s="90">
        <v>14</v>
      </c>
      <c r="B19" s="350" t="s">
        <v>68</v>
      </c>
      <c r="C19" s="117">
        <v>23</v>
      </c>
      <c r="D19" s="246" t="s">
        <v>60</v>
      </c>
      <c r="E19" s="243">
        <v>29</v>
      </c>
      <c r="F19" s="244">
        <v>29</v>
      </c>
      <c r="G19" s="290">
        <v>29</v>
      </c>
      <c r="H19" s="287">
        <v>0</v>
      </c>
      <c r="I19" s="244">
        <v>0</v>
      </c>
      <c r="J19" s="290">
        <v>0</v>
      </c>
      <c r="K19" s="287">
        <v>0</v>
      </c>
      <c r="L19" s="244">
        <v>0</v>
      </c>
      <c r="M19" s="290">
        <v>0</v>
      </c>
      <c r="N19" s="287">
        <v>0</v>
      </c>
      <c r="O19" s="244">
        <v>0</v>
      </c>
      <c r="P19" s="298">
        <v>0</v>
      </c>
      <c r="Q19" s="287">
        <v>0</v>
      </c>
      <c r="R19" s="244">
        <v>0</v>
      </c>
      <c r="S19" s="244">
        <v>0</v>
      </c>
      <c r="T19" s="287">
        <v>0</v>
      </c>
      <c r="U19" s="244">
        <v>0</v>
      </c>
      <c r="V19" s="298">
        <v>0</v>
      </c>
      <c r="W19" s="299"/>
      <c r="X19" s="133"/>
      <c r="Y19" s="300"/>
      <c r="Z19" s="299"/>
      <c r="AA19" s="133"/>
      <c r="AB19" s="427"/>
      <c r="AC19" s="406">
        <f t="shared" si="0"/>
        <v>0</v>
      </c>
      <c r="AD19" s="407">
        <f t="shared" si="1"/>
        <v>87</v>
      </c>
      <c r="AF19" s="408">
        <f>LARGE(E19:AB19,COUNT(E19:AB19)-0)</f>
        <v>0</v>
      </c>
      <c r="AG19" s="408">
        <f>LARGE(E19:AB19,COUNT(E19:AB19)-1)</f>
        <v>0</v>
      </c>
      <c r="AH19" s="408">
        <f>LARGE(E19:AB19,COUNT(E19:AB19)-2)</f>
        <v>0</v>
      </c>
    </row>
    <row r="20" spans="1:34">
      <c r="A20" s="90">
        <v>15</v>
      </c>
      <c r="B20" s="350" t="s">
        <v>68</v>
      </c>
      <c r="C20" s="117">
        <v>88</v>
      </c>
      <c r="D20" s="246" t="s">
        <v>89</v>
      </c>
      <c r="E20" s="418">
        <v>0</v>
      </c>
      <c r="F20" s="399">
        <v>0</v>
      </c>
      <c r="G20" s="419">
        <v>0</v>
      </c>
      <c r="H20" s="400">
        <v>0</v>
      </c>
      <c r="I20" s="401">
        <v>0</v>
      </c>
      <c r="J20" s="402">
        <v>0</v>
      </c>
      <c r="K20" s="403">
        <v>0</v>
      </c>
      <c r="L20" s="399">
        <v>0</v>
      </c>
      <c r="M20" s="419">
        <v>0</v>
      </c>
      <c r="N20" s="403">
        <v>0</v>
      </c>
      <c r="O20" s="399">
        <v>0</v>
      </c>
      <c r="P20" s="404">
        <v>0</v>
      </c>
      <c r="Q20" s="403">
        <v>27</v>
      </c>
      <c r="R20" s="399">
        <v>28</v>
      </c>
      <c r="S20" s="399">
        <v>27</v>
      </c>
      <c r="T20" s="400">
        <v>0</v>
      </c>
      <c r="U20" s="401">
        <v>0</v>
      </c>
      <c r="V20" s="405">
        <v>0</v>
      </c>
      <c r="W20" s="403"/>
      <c r="X20" s="399"/>
      <c r="Y20" s="404"/>
      <c r="Z20" s="403"/>
      <c r="AA20" s="399"/>
      <c r="AB20" s="404"/>
      <c r="AC20" s="406">
        <f t="shared" si="0"/>
        <v>0</v>
      </c>
      <c r="AD20" s="407">
        <f t="shared" si="1"/>
        <v>82</v>
      </c>
      <c r="AF20" s="408">
        <f>LARGE(E20:AB20,COUNT(E20:AB20)-0)</f>
        <v>0</v>
      </c>
      <c r="AG20" s="408">
        <f>LARGE(E20:AB20,COUNT(E20:AB20)-1)</f>
        <v>0</v>
      </c>
      <c r="AH20" s="408">
        <f>LARGE(E20:AB20,COUNT(E20:AB20)-2)</f>
        <v>0</v>
      </c>
    </row>
    <row r="21" spans="1:34" ht="13.5" thickBot="1">
      <c r="A21" s="82">
        <v>16</v>
      </c>
      <c r="B21" s="417">
        <v>1629</v>
      </c>
      <c r="C21" s="160">
        <v>40</v>
      </c>
      <c r="D21" s="161" t="s">
        <v>52</v>
      </c>
      <c r="E21" s="206">
        <v>27</v>
      </c>
      <c r="F21" s="207">
        <v>27</v>
      </c>
      <c r="G21" s="311">
        <v>18</v>
      </c>
      <c r="H21" s="312">
        <v>0</v>
      </c>
      <c r="I21" s="207">
        <v>0</v>
      </c>
      <c r="J21" s="311">
        <v>0</v>
      </c>
      <c r="K21" s="312">
        <v>0</v>
      </c>
      <c r="L21" s="207">
        <v>0</v>
      </c>
      <c r="M21" s="311">
        <v>0</v>
      </c>
      <c r="N21" s="389">
        <v>0</v>
      </c>
      <c r="O21" s="388">
        <v>0</v>
      </c>
      <c r="P21" s="390">
        <v>0</v>
      </c>
      <c r="Q21" s="312">
        <v>0</v>
      </c>
      <c r="R21" s="388">
        <v>0</v>
      </c>
      <c r="S21" s="388">
        <v>0</v>
      </c>
      <c r="T21" s="312">
        <v>0</v>
      </c>
      <c r="U21" s="207">
        <v>0</v>
      </c>
      <c r="V21" s="313">
        <v>0</v>
      </c>
      <c r="W21" s="389"/>
      <c r="X21" s="388"/>
      <c r="Y21" s="390"/>
      <c r="Z21" s="389"/>
      <c r="AA21" s="207"/>
      <c r="AB21" s="313"/>
      <c r="AC21" s="406">
        <f t="shared" si="0"/>
        <v>0</v>
      </c>
      <c r="AD21" s="407">
        <f t="shared" si="1"/>
        <v>72</v>
      </c>
      <c r="AF21" s="416">
        <f>LARGE(E21:AB21,COUNT(E21:AB21)-0)</f>
        <v>0</v>
      </c>
      <c r="AG21" s="416">
        <f>LARGE(E21:AB21,COUNT(E21:AB21)-1)</f>
        <v>0</v>
      </c>
      <c r="AH21" s="416">
        <f>LARGE(E21:AB21,COUNT(E21:AB21)-2)</f>
        <v>0</v>
      </c>
    </row>
    <row r="22" spans="1:34">
      <c r="A22" s="24"/>
      <c r="B22" s="24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0"/>
      <c r="AC22" s="33"/>
      <c r="AD22" s="33"/>
    </row>
    <row r="23" spans="1:34">
      <c r="A23" s="156" t="s">
        <v>14</v>
      </c>
      <c r="B23" s="156"/>
      <c r="C23" s="158"/>
      <c r="D23" s="157"/>
      <c r="E23" s="30"/>
      <c r="F23" s="30">
        <v>11</v>
      </c>
      <c r="G23" s="30"/>
      <c r="H23" s="30"/>
      <c r="I23" s="30">
        <v>10</v>
      </c>
      <c r="J23" s="30"/>
      <c r="K23" s="30"/>
      <c r="L23" s="30">
        <v>8</v>
      </c>
      <c r="M23" s="30"/>
      <c r="N23" s="30"/>
      <c r="O23" s="30">
        <v>7</v>
      </c>
      <c r="P23" s="30"/>
      <c r="Q23" s="30"/>
      <c r="R23" s="30">
        <v>11</v>
      </c>
      <c r="S23" s="30"/>
      <c r="T23" s="30"/>
      <c r="U23" s="33">
        <v>8</v>
      </c>
      <c r="V23" s="33"/>
      <c r="W23" s="30"/>
      <c r="X23" s="30">
        <v>8</v>
      </c>
      <c r="Y23" s="33"/>
      <c r="Z23" s="30"/>
      <c r="AA23" s="30">
        <v>8</v>
      </c>
      <c r="AB23" s="30"/>
      <c r="AC23" s="33"/>
      <c r="AD23" s="30"/>
    </row>
    <row r="24" spans="1:34">
      <c r="A24" s="33"/>
      <c r="B24" s="33"/>
      <c r="C24" s="30"/>
      <c r="D24" s="29"/>
      <c r="E24" s="30"/>
      <c r="F24" s="30"/>
      <c r="G24" s="30"/>
      <c r="H24" s="30"/>
      <c r="I24" s="30"/>
      <c r="J24" s="30"/>
      <c r="K24" s="30"/>
      <c r="L24" s="30"/>
      <c r="M24" s="30"/>
      <c r="T24" s="20"/>
      <c r="U24" s="20"/>
      <c r="V24" s="20"/>
      <c r="W24" s="20"/>
      <c r="X24" s="20"/>
      <c r="Y24" s="20"/>
      <c r="Z24" s="20"/>
      <c r="AA24" s="20"/>
      <c r="AB24" s="30"/>
      <c r="AC24" s="20"/>
      <c r="AD24" s="452"/>
    </row>
    <row r="25" spans="1:34">
      <c r="A25" s="33"/>
      <c r="B25" s="33"/>
      <c r="C25" s="30"/>
      <c r="D25" s="29"/>
      <c r="E25" s="30"/>
      <c r="F25" s="30"/>
      <c r="G25" s="30"/>
      <c r="H25" s="30"/>
      <c r="I25" s="30"/>
      <c r="J25" s="30"/>
      <c r="K25" s="30"/>
      <c r="L25" s="30"/>
      <c r="M25" s="30"/>
      <c r="T25" s="33"/>
      <c r="U25" s="33"/>
      <c r="V25" s="33"/>
      <c r="W25" s="33"/>
      <c r="X25" s="33"/>
      <c r="Y25" s="33"/>
      <c r="Z25" s="33"/>
      <c r="AA25" s="33"/>
      <c r="AB25" s="30"/>
      <c r="AC25" s="33"/>
      <c r="AD25" s="452"/>
    </row>
    <row r="26" spans="1:34">
      <c r="A26" s="180"/>
      <c r="B26" s="180"/>
      <c r="C26" s="180"/>
      <c r="D26" s="180"/>
      <c r="E26" s="182"/>
      <c r="F26" s="182"/>
      <c r="G26" s="182"/>
      <c r="H26" s="182"/>
      <c r="I26" s="182"/>
      <c r="J26" s="182"/>
      <c r="K26" s="182"/>
      <c r="L26" s="182"/>
      <c r="M26" s="182"/>
      <c r="T26" s="33"/>
      <c r="U26" s="33"/>
      <c r="V26" s="33"/>
      <c r="W26" s="33"/>
      <c r="X26" s="33"/>
      <c r="Y26" s="33"/>
      <c r="Z26" s="33"/>
      <c r="AA26" s="33"/>
      <c r="AB26" s="33"/>
      <c r="AC26" s="48"/>
      <c r="AD26" s="452"/>
    </row>
    <row r="27" spans="1:34">
      <c r="A27" s="181" t="s">
        <v>11</v>
      </c>
      <c r="B27" s="181"/>
      <c r="C27" s="181"/>
      <c r="D27" s="181"/>
      <c r="E27" s="216"/>
      <c r="F27" s="216"/>
      <c r="G27" s="216"/>
      <c r="H27" s="216"/>
      <c r="I27" s="216"/>
      <c r="J27" s="216"/>
      <c r="K27" s="216"/>
      <c r="L27" s="216"/>
      <c r="M27" s="216"/>
      <c r="AB27" s="43"/>
      <c r="AC27" s="42"/>
      <c r="AD27" s="452"/>
    </row>
    <row r="28" spans="1:34" ht="15">
      <c r="A28" s="221" t="s">
        <v>12</v>
      </c>
      <c r="B28" s="181"/>
      <c r="C28" s="181"/>
      <c r="D28" s="220"/>
      <c r="E28" s="181"/>
      <c r="F28" s="181"/>
      <c r="AB28" s="42"/>
      <c r="AC28" s="42"/>
      <c r="AD28" s="42"/>
    </row>
    <row r="29" spans="1:34">
      <c r="A29" s="180"/>
      <c r="B29" s="180"/>
      <c r="C29" s="180"/>
      <c r="D29" s="180"/>
      <c r="F29" s="34"/>
      <c r="AB29" s="42"/>
      <c r="AC29" s="42"/>
    </row>
  </sheetData>
  <sortState ref="B6:AH21">
    <sortCondition descending="1" ref="AD6:AD21"/>
  </sortState>
  <mergeCells count="5">
    <mergeCell ref="T3:V3"/>
    <mergeCell ref="AD24:AD27"/>
    <mergeCell ref="O2:Z2"/>
    <mergeCell ref="Q3:S3"/>
    <mergeCell ref="Z3:AB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17" sqref="B17"/>
    </sheetView>
  </sheetViews>
  <sheetFormatPr defaultRowHeight="12.75"/>
  <cols>
    <col min="1" max="1" width="5.85546875" customWidth="1"/>
    <col min="2" max="2" width="7.28515625" customWidth="1"/>
    <col min="3" max="3" width="5.85546875" customWidth="1"/>
    <col min="4" max="4" width="16" bestFit="1" customWidth="1"/>
    <col min="5" max="14" width="3.28515625" bestFit="1" customWidth="1"/>
    <col min="15" max="15" width="3.5703125" bestFit="1" customWidth="1"/>
    <col min="16" max="16" width="3.28515625" bestFit="1" customWidth="1"/>
    <col min="17" max="17" width="3.7109375" customWidth="1"/>
    <col min="18" max="19" width="3.28515625" bestFit="1" customWidth="1"/>
    <col min="20" max="20" width="3.5703125" customWidth="1"/>
    <col min="21" max="23" width="3" customWidth="1"/>
    <col min="24" max="24" width="2.85546875" customWidth="1"/>
    <col min="25" max="26" width="3" customWidth="1"/>
    <col min="27" max="27" width="2.85546875" customWidth="1"/>
    <col min="28" max="28" width="3" customWidth="1"/>
  </cols>
  <sheetData>
    <row r="1" spans="1:34" ht="21">
      <c r="A1" s="447" t="s">
        <v>67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224"/>
      <c r="R1" s="224"/>
      <c r="S1" s="224"/>
      <c r="T1" s="94"/>
      <c r="U1" s="327"/>
    </row>
    <row r="2" spans="1:34" ht="24" thickBot="1">
      <c r="A2" s="198"/>
      <c r="B2" s="198"/>
      <c r="C2" s="198"/>
      <c r="D2" s="198"/>
      <c r="E2" s="198"/>
      <c r="F2" s="198"/>
      <c r="G2" s="192"/>
      <c r="H2" s="192"/>
      <c r="I2" s="192"/>
      <c r="J2" s="193"/>
      <c r="K2" s="194"/>
      <c r="L2" s="194"/>
      <c r="M2" s="195"/>
      <c r="N2" s="195"/>
      <c r="O2" s="195"/>
      <c r="P2" s="196"/>
      <c r="Q2" s="93"/>
      <c r="R2" s="93"/>
      <c r="S2" s="197"/>
      <c r="T2" s="115"/>
      <c r="U2" s="116"/>
      <c r="V2" s="116"/>
      <c r="W2" s="1"/>
      <c r="X2" s="1" t="s">
        <v>5</v>
      </c>
      <c r="Y2" s="2"/>
      <c r="Z2" s="1"/>
      <c r="AA2" s="1" t="s">
        <v>5</v>
      </c>
      <c r="AB2" s="2"/>
      <c r="AC2" s="2"/>
      <c r="AD2" s="2"/>
    </row>
    <row r="3" spans="1:34" ht="13.5" thickBot="1">
      <c r="A3" s="81"/>
      <c r="B3" s="81"/>
      <c r="C3" s="81"/>
      <c r="D3" s="5"/>
      <c r="E3" s="449" t="s">
        <v>19</v>
      </c>
      <c r="F3" s="450"/>
      <c r="G3" s="451"/>
      <c r="H3" s="449" t="s">
        <v>20</v>
      </c>
      <c r="I3" s="450"/>
      <c r="J3" s="451"/>
      <c r="K3" s="444" t="s">
        <v>80</v>
      </c>
      <c r="L3" s="445"/>
      <c r="M3" s="446"/>
      <c r="N3" s="444" t="s">
        <v>81</v>
      </c>
      <c r="O3" s="445"/>
      <c r="P3" s="446"/>
      <c r="Q3" s="444" t="s">
        <v>85</v>
      </c>
      <c r="R3" s="445"/>
      <c r="S3" s="446"/>
      <c r="T3" s="444" t="s">
        <v>94</v>
      </c>
      <c r="U3" s="445"/>
      <c r="V3" s="446"/>
      <c r="W3" s="70"/>
      <c r="X3" s="203" t="s">
        <v>95</v>
      </c>
      <c r="Y3" s="72"/>
      <c r="Z3" s="70"/>
      <c r="AA3" s="203" t="s">
        <v>98</v>
      </c>
      <c r="AB3" s="72"/>
      <c r="AC3" s="5"/>
      <c r="AD3" s="5"/>
      <c r="AF3" s="86"/>
      <c r="AG3" s="86"/>
      <c r="AH3" s="86"/>
    </row>
    <row r="4" spans="1:34" ht="13.5" thickBot="1">
      <c r="A4" s="6" t="s">
        <v>0</v>
      </c>
      <c r="B4" s="6" t="s">
        <v>6</v>
      </c>
      <c r="C4" s="6" t="s">
        <v>1</v>
      </c>
      <c r="D4" s="7" t="s">
        <v>2</v>
      </c>
      <c r="E4" s="239">
        <v>1</v>
      </c>
      <c r="F4" s="240">
        <v>2</v>
      </c>
      <c r="G4" s="241">
        <v>3</v>
      </c>
      <c r="H4" s="239">
        <v>1</v>
      </c>
      <c r="I4" s="240">
        <v>2</v>
      </c>
      <c r="J4" s="241">
        <v>3</v>
      </c>
      <c r="K4" s="239">
        <v>1</v>
      </c>
      <c r="L4" s="240">
        <v>2</v>
      </c>
      <c r="M4" s="241">
        <v>3</v>
      </c>
      <c r="N4" s="239">
        <v>1</v>
      </c>
      <c r="O4" s="240">
        <v>2</v>
      </c>
      <c r="P4" s="241">
        <v>3</v>
      </c>
      <c r="Q4" s="239">
        <v>1</v>
      </c>
      <c r="R4" s="240">
        <v>2</v>
      </c>
      <c r="S4" s="241">
        <v>3</v>
      </c>
      <c r="T4" s="239">
        <v>1</v>
      </c>
      <c r="U4" s="240">
        <v>2</v>
      </c>
      <c r="V4" s="241">
        <v>3</v>
      </c>
      <c r="W4" s="239"/>
      <c r="X4" s="240"/>
      <c r="Y4" s="241"/>
      <c r="Z4" s="239"/>
      <c r="AA4" s="240"/>
      <c r="AB4" s="241"/>
      <c r="AC4" s="6" t="s">
        <v>3</v>
      </c>
      <c r="AD4" s="7" t="s">
        <v>4</v>
      </c>
      <c r="AF4" s="385" t="s">
        <v>77</v>
      </c>
      <c r="AG4" s="385" t="s">
        <v>78</v>
      </c>
      <c r="AH4" s="385" t="s">
        <v>79</v>
      </c>
    </row>
    <row r="5" spans="1:34">
      <c r="A5" s="50"/>
      <c r="B5" s="431"/>
      <c r="C5" s="50"/>
      <c r="D5" s="99"/>
      <c r="E5" s="210"/>
      <c r="F5" s="211"/>
      <c r="G5" s="212"/>
      <c r="H5" s="122"/>
      <c r="I5" s="123"/>
      <c r="J5" s="124"/>
      <c r="K5" s="210"/>
      <c r="L5" s="211"/>
      <c r="M5" s="91"/>
      <c r="N5" s="87"/>
      <c r="O5" s="62"/>
      <c r="P5" s="91"/>
      <c r="Q5" s="100"/>
      <c r="R5" s="52"/>
      <c r="S5" s="101"/>
      <c r="T5" s="122"/>
      <c r="U5" s="123"/>
      <c r="V5" s="124"/>
      <c r="W5" s="100"/>
      <c r="X5" s="135"/>
      <c r="Y5" s="101"/>
      <c r="Z5" s="100"/>
      <c r="AA5" s="135"/>
      <c r="AB5" s="101"/>
      <c r="AC5" s="294"/>
      <c r="AD5" s="292"/>
      <c r="AF5" s="379"/>
      <c r="AG5" s="379"/>
      <c r="AH5" s="379"/>
    </row>
    <row r="6" spans="1:34">
      <c r="A6" s="9">
        <v>1</v>
      </c>
      <c r="B6" s="432" t="s">
        <v>70</v>
      </c>
      <c r="C6" s="295">
        <v>77</v>
      </c>
      <c r="D6" s="345" t="s">
        <v>35</v>
      </c>
      <c r="E6" s="243">
        <v>35</v>
      </c>
      <c r="F6" s="244">
        <v>35</v>
      </c>
      <c r="G6" s="245">
        <v>35</v>
      </c>
      <c r="H6" s="243">
        <v>35</v>
      </c>
      <c r="I6" s="244">
        <v>35</v>
      </c>
      <c r="J6" s="245">
        <v>35</v>
      </c>
      <c r="K6" s="243">
        <v>35</v>
      </c>
      <c r="L6" s="365">
        <v>28</v>
      </c>
      <c r="M6" s="245">
        <v>35</v>
      </c>
      <c r="N6" s="243">
        <v>30</v>
      </c>
      <c r="O6" s="244">
        <v>30</v>
      </c>
      <c r="P6" s="245">
        <v>32</v>
      </c>
      <c r="Q6" s="360">
        <v>27</v>
      </c>
      <c r="R6" s="244">
        <v>35</v>
      </c>
      <c r="S6" s="245">
        <v>35</v>
      </c>
      <c r="T6" s="243">
        <v>32</v>
      </c>
      <c r="U6" s="244">
        <v>32</v>
      </c>
      <c r="V6" s="245">
        <v>30</v>
      </c>
      <c r="W6" s="243">
        <v>32</v>
      </c>
      <c r="X6" s="244">
        <v>30</v>
      </c>
      <c r="Y6" s="245">
        <v>30</v>
      </c>
      <c r="Z6" s="360">
        <v>28</v>
      </c>
      <c r="AA6" s="244">
        <v>29</v>
      </c>
      <c r="AB6" s="245">
        <v>28</v>
      </c>
      <c r="AC6" s="295">
        <f t="shared" ref="AC6:AC17" si="0">IF(ISBLANK(J6),,SUM(AF6:AH6))</f>
        <v>83</v>
      </c>
      <c r="AD6" s="291">
        <f t="shared" ref="AD6:AD17" si="1">SUM(E6:AB6)-AC6</f>
        <v>685</v>
      </c>
      <c r="AF6" s="386">
        <f t="shared" ref="AF6:AF17" si="2">LARGE(E6:AB6,COUNT(E6:AB6)-0)</f>
        <v>27</v>
      </c>
      <c r="AG6" s="386">
        <f t="shared" ref="AG6:AG17" si="3">LARGE(E6:AB6,COUNT(E6:AB6)-1)</f>
        <v>28</v>
      </c>
      <c r="AH6" s="386">
        <f t="shared" ref="AH6:AH17" si="4">LARGE(E6:AB6,COUNT(E6:AB6)-2)</f>
        <v>28</v>
      </c>
    </row>
    <row r="7" spans="1:34">
      <c r="A7" s="49">
        <v>2</v>
      </c>
      <c r="B7" s="433" t="s">
        <v>73</v>
      </c>
      <c r="C7" s="117">
        <v>21</v>
      </c>
      <c r="D7" s="337" t="s">
        <v>37</v>
      </c>
      <c r="E7" s="362">
        <v>24</v>
      </c>
      <c r="F7" s="171">
        <v>29</v>
      </c>
      <c r="G7" s="205">
        <v>27</v>
      </c>
      <c r="H7" s="170">
        <v>32</v>
      </c>
      <c r="I7" s="171">
        <v>30</v>
      </c>
      <c r="J7" s="205">
        <v>32</v>
      </c>
      <c r="K7" s="54">
        <v>30</v>
      </c>
      <c r="L7" s="55">
        <v>35</v>
      </c>
      <c r="M7" s="437">
        <v>24</v>
      </c>
      <c r="N7" s="54">
        <v>32</v>
      </c>
      <c r="O7" s="55">
        <v>35</v>
      </c>
      <c r="P7" s="169">
        <v>35</v>
      </c>
      <c r="Q7" s="54">
        <v>35</v>
      </c>
      <c r="R7" s="366">
        <v>26</v>
      </c>
      <c r="S7" s="169">
        <v>32</v>
      </c>
      <c r="T7" s="54">
        <v>30</v>
      </c>
      <c r="U7" s="55">
        <v>30</v>
      </c>
      <c r="V7" s="169">
        <v>35</v>
      </c>
      <c r="W7" s="128">
        <v>35</v>
      </c>
      <c r="X7" s="112">
        <v>29</v>
      </c>
      <c r="Y7" s="282">
        <v>28</v>
      </c>
      <c r="Z7" s="54">
        <v>35</v>
      </c>
      <c r="AA7" s="55">
        <v>35</v>
      </c>
      <c r="AB7" s="169">
        <v>35</v>
      </c>
      <c r="AC7" s="295">
        <f t="shared" si="0"/>
        <v>74</v>
      </c>
      <c r="AD7" s="291">
        <f t="shared" si="1"/>
        <v>676</v>
      </c>
      <c r="AF7" s="386">
        <f t="shared" si="2"/>
        <v>24</v>
      </c>
      <c r="AG7" s="386">
        <f t="shared" si="3"/>
        <v>24</v>
      </c>
      <c r="AH7" s="386">
        <f t="shared" si="4"/>
        <v>26</v>
      </c>
    </row>
    <row r="8" spans="1:34">
      <c r="A8" s="9">
        <v>3</v>
      </c>
      <c r="B8" s="433" t="s">
        <v>71</v>
      </c>
      <c r="C8" s="117">
        <v>80</v>
      </c>
      <c r="D8" s="337" t="s">
        <v>69</v>
      </c>
      <c r="E8" s="170">
        <v>30</v>
      </c>
      <c r="F8" s="171">
        <v>32</v>
      </c>
      <c r="G8" s="205">
        <v>32</v>
      </c>
      <c r="H8" s="170">
        <v>30</v>
      </c>
      <c r="I8" s="171">
        <v>32</v>
      </c>
      <c r="J8" s="205">
        <v>30</v>
      </c>
      <c r="K8" s="170">
        <v>32</v>
      </c>
      <c r="L8" s="171">
        <v>30</v>
      </c>
      <c r="M8" s="205">
        <v>32</v>
      </c>
      <c r="N8" s="259">
        <v>35</v>
      </c>
      <c r="O8" s="304">
        <v>32</v>
      </c>
      <c r="P8" s="438">
        <v>29</v>
      </c>
      <c r="Q8" s="339">
        <v>30</v>
      </c>
      <c r="R8" s="304">
        <v>32</v>
      </c>
      <c r="S8" s="338">
        <v>30</v>
      </c>
      <c r="T8" s="339">
        <v>35</v>
      </c>
      <c r="U8" s="304">
        <v>35</v>
      </c>
      <c r="V8" s="338">
        <v>32</v>
      </c>
      <c r="W8" s="378">
        <v>29</v>
      </c>
      <c r="X8" s="133">
        <v>35</v>
      </c>
      <c r="Y8" s="134">
        <v>35</v>
      </c>
      <c r="Z8" s="243">
        <v>32</v>
      </c>
      <c r="AA8" s="244">
        <v>30</v>
      </c>
      <c r="AB8" s="361">
        <v>29</v>
      </c>
      <c r="AC8" s="295">
        <f t="shared" si="0"/>
        <v>87</v>
      </c>
      <c r="AD8" s="291">
        <f t="shared" si="1"/>
        <v>673</v>
      </c>
      <c r="AF8" s="386">
        <f t="shared" si="2"/>
        <v>29</v>
      </c>
      <c r="AG8" s="386">
        <f t="shared" si="3"/>
        <v>29</v>
      </c>
      <c r="AH8" s="386">
        <f t="shared" si="4"/>
        <v>29</v>
      </c>
    </row>
    <row r="9" spans="1:34">
      <c r="A9" s="9">
        <v>4</v>
      </c>
      <c r="B9" s="433" t="s">
        <v>74</v>
      </c>
      <c r="C9" s="117">
        <v>83</v>
      </c>
      <c r="D9" s="337" t="s">
        <v>24</v>
      </c>
      <c r="E9" s="170">
        <v>24</v>
      </c>
      <c r="F9" s="171">
        <v>27</v>
      </c>
      <c r="G9" s="205">
        <v>29</v>
      </c>
      <c r="H9" s="170">
        <v>28</v>
      </c>
      <c r="I9" s="171">
        <v>28</v>
      </c>
      <c r="J9" s="205">
        <v>27</v>
      </c>
      <c r="K9" s="170">
        <v>28</v>
      </c>
      <c r="L9" s="171">
        <v>27</v>
      </c>
      <c r="M9" s="205">
        <v>30</v>
      </c>
      <c r="N9" s="170">
        <v>27</v>
      </c>
      <c r="O9" s="171">
        <v>28</v>
      </c>
      <c r="P9" s="205">
        <v>26</v>
      </c>
      <c r="Q9" s="170">
        <v>28</v>
      </c>
      <c r="R9" s="171">
        <v>28</v>
      </c>
      <c r="S9" s="205">
        <v>28</v>
      </c>
      <c r="T9" s="362">
        <v>23</v>
      </c>
      <c r="U9" s="363">
        <v>23</v>
      </c>
      <c r="V9" s="205">
        <v>28</v>
      </c>
      <c r="W9" s="258">
        <v>27</v>
      </c>
      <c r="X9" s="257">
        <v>27</v>
      </c>
      <c r="Y9" s="283">
        <v>32</v>
      </c>
      <c r="Z9" s="170">
        <v>24</v>
      </c>
      <c r="AA9" s="363">
        <v>23</v>
      </c>
      <c r="AB9" s="205">
        <v>26</v>
      </c>
      <c r="AC9" s="295">
        <f t="shared" si="0"/>
        <v>69</v>
      </c>
      <c r="AD9" s="291">
        <f t="shared" si="1"/>
        <v>577</v>
      </c>
      <c r="AF9" s="386">
        <f t="shared" si="2"/>
        <v>23</v>
      </c>
      <c r="AG9" s="386">
        <f t="shared" si="3"/>
        <v>23</v>
      </c>
      <c r="AH9" s="386">
        <f t="shared" si="4"/>
        <v>23</v>
      </c>
    </row>
    <row r="10" spans="1:34">
      <c r="A10" s="9">
        <v>5</v>
      </c>
      <c r="B10" s="434">
        <v>2123</v>
      </c>
      <c r="C10" s="38">
        <v>32</v>
      </c>
      <c r="D10" s="346" t="s">
        <v>34</v>
      </c>
      <c r="E10" s="54">
        <v>32</v>
      </c>
      <c r="F10" s="55">
        <v>30</v>
      </c>
      <c r="G10" s="169">
        <v>30</v>
      </c>
      <c r="H10" s="54">
        <v>29</v>
      </c>
      <c r="I10" s="55">
        <v>0</v>
      </c>
      <c r="J10" s="169">
        <v>29</v>
      </c>
      <c r="K10" s="54">
        <v>29</v>
      </c>
      <c r="L10" s="55">
        <v>32</v>
      </c>
      <c r="M10" s="169">
        <v>24</v>
      </c>
      <c r="N10" s="54">
        <v>29</v>
      </c>
      <c r="O10" s="55">
        <v>29</v>
      </c>
      <c r="P10" s="169">
        <v>30</v>
      </c>
      <c r="Q10" s="54">
        <v>0</v>
      </c>
      <c r="R10" s="55">
        <v>0</v>
      </c>
      <c r="S10" s="169">
        <v>0</v>
      </c>
      <c r="T10" s="54">
        <v>0</v>
      </c>
      <c r="U10" s="55">
        <v>0</v>
      </c>
      <c r="V10" s="169">
        <v>0</v>
      </c>
      <c r="W10" s="130"/>
      <c r="X10" s="133"/>
      <c r="Y10" s="134"/>
      <c r="Z10" s="243">
        <v>27</v>
      </c>
      <c r="AA10" s="244">
        <v>27</v>
      </c>
      <c r="AB10" s="245">
        <v>24</v>
      </c>
      <c r="AC10" s="295">
        <f t="shared" si="0"/>
        <v>0</v>
      </c>
      <c r="AD10" s="291">
        <f t="shared" si="1"/>
        <v>401</v>
      </c>
      <c r="AF10" s="386">
        <f t="shared" si="2"/>
        <v>0</v>
      </c>
      <c r="AG10" s="386">
        <f t="shared" si="3"/>
        <v>0</v>
      </c>
      <c r="AH10" s="386">
        <f t="shared" si="4"/>
        <v>0</v>
      </c>
    </row>
    <row r="11" spans="1:34">
      <c r="A11" s="9">
        <v>6</v>
      </c>
      <c r="B11" s="432" t="s">
        <v>87</v>
      </c>
      <c r="C11" s="38">
        <v>36</v>
      </c>
      <c r="D11" s="346" t="s">
        <v>26</v>
      </c>
      <c r="E11" s="54">
        <v>0</v>
      </c>
      <c r="F11" s="55">
        <v>0</v>
      </c>
      <c r="G11" s="169">
        <v>0</v>
      </c>
      <c r="H11" s="54">
        <v>0</v>
      </c>
      <c r="I11" s="55">
        <v>0</v>
      </c>
      <c r="J11" s="169">
        <v>0</v>
      </c>
      <c r="K11" s="54">
        <v>0</v>
      </c>
      <c r="L11" s="55">
        <v>0</v>
      </c>
      <c r="M11" s="169">
        <v>0</v>
      </c>
      <c r="N11" s="54">
        <v>0</v>
      </c>
      <c r="O11" s="55">
        <v>0</v>
      </c>
      <c r="P11" s="169">
        <v>0</v>
      </c>
      <c r="Q11" s="54">
        <v>32</v>
      </c>
      <c r="R11" s="55">
        <v>30</v>
      </c>
      <c r="S11" s="169">
        <v>29</v>
      </c>
      <c r="T11" s="54">
        <v>28</v>
      </c>
      <c r="U11" s="55">
        <v>29</v>
      </c>
      <c r="V11" s="169">
        <v>27</v>
      </c>
      <c r="W11" s="128">
        <v>30</v>
      </c>
      <c r="X11" s="112">
        <v>32</v>
      </c>
      <c r="Y11" s="282">
        <v>27</v>
      </c>
      <c r="Z11" s="54">
        <v>30</v>
      </c>
      <c r="AA11" s="55">
        <v>32</v>
      </c>
      <c r="AB11" s="169">
        <v>32</v>
      </c>
      <c r="AC11" s="295">
        <f t="shared" si="0"/>
        <v>0</v>
      </c>
      <c r="AD11" s="291">
        <f t="shared" si="1"/>
        <v>358</v>
      </c>
      <c r="AF11" s="386">
        <f t="shared" si="2"/>
        <v>0</v>
      </c>
      <c r="AG11" s="386">
        <f t="shared" si="3"/>
        <v>0</v>
      </c>
      <c r="AH11" s="386">
        <f t="shared" si="4"/>
        <v>0</v>
      </c>
    </row>
    <row r="12" spans="1:34">
      <c r="A12" s="9">
        <v>7</v>
      </c>
      <c r="B12" s="432" t="s">
        <v>72</v>
      </c>
      <c r="C12" s="295">
        <v>48</v>
      </c>
      <c r="D12" s="345" t="s">
        <v>27</v>
      </c>
      <c r="E12" s="243">
        <v>29</v>
      </c>
      <c r="F12" s="244">
        <v>28</v>
      </c>
      <c r="G12" s="245">
        <v>28</v>
      </c>
      <c r="H12" s="243">
        <v>27</v>
      </c>
      <c r="I12" s="244">
        <v>29</v>
      </c>
      <c r="J12" s="245">
        <v>28</v>
      </c>
      <c r="K12" s="130">
        <v>27</v>
      </c>
      <c r="L12" s="133">
        <v>29</v>
      </c>
      <c r="M12" s="134">
        <v>29</v>
      </c>
      <c r="N12" s="243">
        <v>28</v>
      </c>
      <c r="O12" s="133">
        <v>27</v>
      </c>
      <c r="P12" s="134">
        <v>28</v>
      </c>
      <c r="Q12" s="130">
        <v>0</v>
      </c>
      <c r="R12" s="133">
        <v>0</v>
      </c>
      <c r="S12" s="134">
        <v>0</v>
      </c>
      <c r="T12" s="130">
        <v>0</v>
      </c>
      <c r="U12" s="133">
        <v>0</v>
      </c>
      <c r="V12" s="134">
        <v>0</v>
      </c>
      <c r="W12" s="130"/>
      <c r="X12" s="133"/>
      <c r="Y12" s="134"/>
      <c r="Z12" s="243"/>
      <c r="AA12" s="244"/>
      <c r="AB12" s="245"/>
      <c r="AC12" s="295">
        <f t="shared" si="0"/>
        <v>0</v>
      </c>
      <c r="AD12" s="291">
        <f t="shared" si="1"/>
        <v>337</v>
      </c>
      <c r="AF12" s="386">
        <f t="shared" si="2"/>
        <v>0</v>
      </c>
      <c r="AG12" s="386">
        <f t="shared" si="3"/>
        <v>0</v>
      </c>
      <c r="AH12" s="386">
        <f t="shared" si="4"/>
        <v>0</v>
      </c>
    </row>
    <row r="13" spans="1:34">
      <c r="A13" s="49">
        <v>8</v>
      </c>
      <c r="B13" s="434">
        <v>14021</v>
      </c>
      <c r="C13" s="295">
        <v>15</v>
      </c>
      <c r="D13" s="345" t="s">
        <v>28</v>
      </c>
      <c r="E13" s="54">
        <v>0</v>
      </c>
      <c r="F13" s="55">
        <v>0</v>
      </c>
      <c r="G13" s="169">
        <v>0</v>
      </c>
      <c r="H13" s="54">
        <v>0</v>
      </c>
      <c r="I13" s="55">
        <v>0</v>
      </c>
      <c r="J13" s="169">
        <v>0</v>
      </c>
      <c r="K13" s="54">
        <v>0</v>
      </c>
      <c r="L13" s="55">
        <v>0</v>
      </c>
      <c r="M13" s="169">
        <v>0</v>
      </c>
      <c r="N13" s="243">
        <v>0</v>
      </c>
      <c r="O13" s="133">
        <v>0</v>
      </c>
      <c r="P13" s="134">
        <v>0</v>
      </c>
      <c r="Q13" s="130">
        <v>29</v>
      </c>
      <c r="R13" s="133">
        <v>29</v>
      </c>
      <c r="S13" s="134">
        <v>27</v>
      </c>
      <c r="T13" s="130">
        <v>0</v>
      </c>
      <c r="U13" s="133">
        <v>0</v>
      </c>
      <c r="V13" s="134">
        <v>0</v>
      </c>
      <c r="W13" s="130">
        <v>28</v>
      </c>
      <c r="X13" s="244">
        <v>28</v>
      </c>
      <c r="Y13" s="134">
        <v>29</v>
      </c>
      <c r="Z13" s="243">
        <v>25</v>
      </c>
      <c r="AA13" s="244">
        <v>25</v>
      </c>
      <c r="AB13" s="245">
        <v>25</v>
      </c>
      <c r="AC13" s="295">
        <f t="shared" si="0"/>
        <v>0</v>
      </c>
      <c r="AD13" s="291">
        <f t="shared" si="1"/>
        <v>245</v>
      </c>
      <c r="AF13" s="386">
        <f t="shared" si="2"/>
        <v>0</v>
      </c>
      <c r="AG13" s="386">
        <f t="shared" si="3"/>
        <v>0</v>
      </c>
      <c r="AH13" s="386">
        <f t="shared" si="4"/>
        <v>0</v>
      </c>
    </row>
    <row r="14" spans="1:34">
      <c r="A14" s="9">
        <v>9</v>
      </c>
      <c r="B14" s="434">
        <v>1963</v>
      </c>
      <c r="C14" s="38">
        <v>55</v>
      </c>
      <c r="D14" s="346" t="s">
        <v>22</v>
      </c>
      <c r="E14" s="54">
        <v>0</v>
      </c>
      <c r="F14" s="55">
        <v>0</v>
      </c>
      <c r="G14" s="169">
        <v>0</v>
      </c>
      <c r="H14" s="54">
        <v>0</v>
      </c>
      <c r="I14" s="55">
        <v>0</v>
      </c>
      <c r="J14" s="169">
        <v>0</v>
      </c>
      <c r="K14" s="54">
        <v>0</v>
      </c>
      <c r="L14" s="55">
        <v>0</v>
      </c>
      <c r="M14" s="169">
        <v>0</v>
      </c>
      <c r="N14" s="243">
        <v>0</v>
      </c>
      <c r="O14" s="133">
        <v>0</v>
      </c>
      <c r="P14" s="134">
        <v>0</v>
      </c>
      <c r="Q14" s="130">
        <v>0</v>
      </c>
      <c r="R14" s="133">
        <v>0</v>
      </c>
      <c r="S14" s="134">
        <v>0</v>
      </c>
      <c r="T14" s="130">
        <v>0</v>
      </c>
      <c r="U14" s="133">
        <v>0</v>
      </c>
      <c r="V14" s="134">
        <v>0</v>
      </c>
      <c r="W14" s="130">
        <v>0</v>
      </c>
      <c r="X14" s="133">
        <v>0</v>
      </c>
      <c r="Y14" s="134">
        <v>0</v>
      </c>
      <c r="Z14" s="243">
        <v>29</v>
      </c>
      <c r="AA14" s="244">
        <v>28</v>
      </c>
      <c r="AB14" s="245">
        <v>30</v>
      </c>
      <c r="AC14" s="295">
        <f t="shared" si="0"/>
        <v>0</v>
      </c>
      <c r="AD14" s="291">
        <f t="shared" si="1"/>
        <v>87</v>
      </c>
      <c r="AF14" s="386">
        <f t="shared" si="2"/>
        <v>0</v>
      </c>
      <c r="AG14" s="386">
        <f t="shared" si="3"/>
        <v>0</v>
      </c>
      <c r="AH14" s="386">
        <f t="shared" si="4"/>
        <v>0</v>
      </c>
    </row>
    <row r="15" spans="1:34">
      <c r="A15" s="9">
        <v>10</v>
      </c>
      <c r="B15" s="434">
        <v>5825</v>
      </c>
      <c r="C15" s="295">
        <v>15</v>
      </c>
      <c r="D15" s="436" t="s">
        <v>33</v>
      </c>
      <c r="E15" s="54">
        <v>0</v>
      </c>
      <c r="F15" s="55">
        <v>0</v>
      </c>
      <c r="G15" s="169">
        <v>0</v>
      </c>
      <c r="H15" s="54">
        <v>0</v>
      </c>
      <c r="I15" s="55">
        <v>0</v>
      </c>
      <c r="J15" s="169">
        <v>0</v>
      </c>
      <c r="K15" s="54">
        <v>0</v>
      </c>
      <c r="L15" s="55">
        <v>0</v>
      </c>
      <c r="M15" s="169">
        <v>0</v>
      </c>
      <c r="N15" s="243">
        <v>0</v>
      </c>
      <c r="O15" s="133">
        <v>0</v>
      </c>
      <c r="P15" s="134">
        <v>0</v>
      </c>
      <c r="Q15" s="130">
        <v>0</v>
      </c>
      <c r="R15" s="133">
        <v>0</v>
      </c>
      <c r="S15" s="134">
        <v>0</v>
      </c>
      <c r="T15" s="130">
        <v>29</v>
      </c>
      <c r="U15" s="133">
        <v>28</v>
      </c>
      <c r="V15" s="134">
        <v>29</v>
      </c>
      <c r="W15" s="130">
        <v>0</v>
      </c>
      <c r="X15" s="244">
        <v>0</v>
      </c>
      <c r="Y15" s="134">
        <v>0</v>
      </c>
      <c r="Z15" s="243">
        <v>0</v>
      </c>
      <c r="AA15" s="244">
        <v>0</v>
      </c>
      <c r="AB15" s="245">
        <v>0</v>
      </c>
      <c r="AC15" s="295">
        <f t="shared" si="0"/>
        <v>0</v>
      </c>
      <c r="AD15" s="291">
        <f t="shared" si="1"/>
        <v>86</v>
      </c>
      <c r="AF15" s="386">
        <f t="shared" si="2"/>
        <v>0</v>
      </c>
      <c r="AG15" s="386">
        <f t="shared" si="3"/>
        <v>0</v>
      </c>
      <c r="AH15" s="386">
        <f t="shared" si="4"/>
        <v>0</v>
      </c>
    </row>
    <row r="16" spans="1:34">
      <c r="A16" s="430">
        <v>11</v>
      </c>
      <c r="B16" s="439">
        <v>14021</v>
      </c>
      <c r="C16" s="117">
        <v>42</v>
      </c>
      <c r="D16" s="337" t="s">
        <v>25</v>
      </c>
      <c r="E16" s="170">
        <v>0</v>
      </c>
      <c r="F16" s="171">
        <v>0</v>
      </c>
      <c r="G16" s="205">
        <v>0</v>
      </c>
      <c r="H16" s="170">
        <v>0</v>
      </c>
      <c r="I16" s="171">
        <v>0</v>
      </c>
      <c r="J16" s="205">
        <v>0</v>
      </c>
      <c r="K16" s="170">
        <v>0</v>
      </c>
      <c r="L16" s="171">
        <v>0</v>
      </c>
      <c r="M16" s="205">
        <v>0</v>
      </c>
      <c r="N16" s="259">
        <v>0</v>
      </c>
      <c r="O16" s="304">
        <v>0</v>
      </c>
      <c r="P16" s="338">
        <v>0</v>
      </c>
      <c r="Q16" s="339">
        <v>0</v>
      </c>
      <c r="R16" s="304">
        <v>0</v>
      </c>
      <c r="S16" s="338">
        <v>0</v>
      </c>
      <c r="T16" s="339">
        <v>0</v>
      </c>
      <c r="U16" s="304">
        <v>0</v>
      </c>
      <c r="V16" s="338">
        <v>0</v>
      </c>
      <c r="W16" s="339">
        <v>0</v>
      </c>
      <c r="X16" s="304">
        <v>0</v>
      </c>
      <c r="Y16" s="338">
        <v>0</v>
      </c>
      <c r="Z16" s="259">
        <v>23</v>
      </c>
      <c r="AA16" s="260">
        <v>26</v>
      </c>
      <c r="AB16" s="261">
        <v>27</v>
      </c>
      <c r="AC16" s="295">
        <f t="shared" si="0"/>
        <v>0</v>
      </c>
      <c r="AD16" s="291">
        <f t="shared" si="1"/>
        <v>76</v>
      </c>
      <c r="AF16" s="386">
        <f t="shared" si="2"/>
        <v>0</v>
      </c>
      <c r="AG16" s="386">
        <f t="shared" si="3"/>
        <v>0</v>
      </c>
      <c r="AH16" s="386">
        <f t="shared" si="4"/>
        <v>0</v>
      </c>
    </row>
    <row r="17" spans="1:34">
      <c r="A17" s="430">
        <v>12</v>
      </c>
      <c r="B17" s="441" t="s">
        <v>104</v>
      </c>
      <c r="C17" s="117">
        <v>14</v>
      </c>
      <c r="D17" s="337" t="s">
        <v>97</v>
      </c>
      <c r="E17" s="170">
        <v>0</v>
      </c>
      <c r="F17" s="171">
        <v>0</v>
      </c>
      <c r="G17" s="205">
        <v>0</v>
      </c>
      <c r="H17" s="170">
        <v>0</v>
      </c>
      <c r="I17" s="171">
        <v>0</v>
      </c>
      <c r="J17" s="205">
        <v>0</v>
      </c>
      <c r="K17" s="170">
        <v>0</v>
      </c>
      <c r="L17" s="171">
        <v>0</v>
      </c>
      <c r="M17" s="205">
        <v>0</v>
      </c>
      <c r="N17" s="259">
        <v>0</v>
      </c>
      <c r="O17" s="304">
        <v>0</v>
      </c>
      <c r="P17" s="338">
        <v>0</v>
      </c>
      <c r="Q17" s="339">
        <v>0</v>
      </c>
      <c r="R17" s="304">
        <v>0</v>
      </c>
      <c r="S17" s="338">
        <v>0</v>
      </c>
      <c r="T17" s="339">
        <v>0</v>
      </c>
      <c r="U17" s="304">
        <v>0</v>
      </c>
      <c r="V17" s="338">
        <v>0</v>
      </c>
      <c r="W17" s="339">
        <v>0</v>
      </c>
      <c r="X17" s="304">
        <v>0</v>
      </c>
      <c r="Y17" s="338">
        <v>0</v>
      </c>
      <c r="Z17" s="259">
        <v>26</v>
      </c>
      <c r="AA17" s="260">
        <v>24</v>
      </c>
      <c r="AB17" s="261">
        <v>23</v>
      </c>
      <c r="AC17" s="295">
        <f t="shared" si="0"/>
        <v>0</v>
      </c>
      <c r="AD17" s="291">
        <f t="shared" si="1"/>
        <v>73</v>
      </c>
      <c r="AF17" s="386">
        <f t="shared" si="2"/>
        <v>0</v>
      </c>
      <c r="AG17" s="386">
        <f t="shared" si="3"/>
        <v>0</v>
      </c>
      <c r="AH17" s="386">
        <f t="shared" si="4"/>
        <v>0</v>
      </c>
    </row>
    <row r="18" spans="1:34" ht="13.5" thickBot="1">
      <c r="A18" s="82"/>
      <c r="B18" s="347"/>
      <c r="C18" s="435"/>
      <c r="D18" s="348"/>
      <c r="E18" s="104"/>
      <c r="F18" s="105"/>
      <c r="G18" s="213"/>
      <c r="H18" s="206"/>
      <c r="I18" s="207"/>
      <c r="J18" s="343"/>
      <c r="K18" s="206"/>
      <c r="L18" s="207"/>
      <c r="M18" s="343"/>
      <c r="N18" s="206"/>
      <c r="O18" s="207"/>
      <c r="P18" s="343"/>
      <c r="Q18" s="206"/>
      <c r="R18" s="207"/>
      <c r="S18" s="343"/>
      <c r="T18" s="206"/>
      <c r="U18" s="207"/>
      <c r="V18" s="343"/>
      <c r="W18" s="206"/>
      <c r="X18" s="207"/>
      <c r="Y18" s="343"/>
      <c r="Z18" s="206"/>
      <c r="AA18" s="207"/>
      <c r="AB18" s="343"/>
      <c r="AC18" s="318"/>
      <c r="AD18" s="314"/>
      <c r="AF18" s="382"/>
      <c r="AG18" s="384"/>
      <c r="AH18" s="384"/>
    </row>
    <row r="19" spans="1:34">
      <c r="E19" s="201"/>
      <c r="F19" s="201"/>
      <c r="G19" s="201"/>
      <c r="H19" s="201"/>
      <c r="T19" s="201"/>
    </row>
    <row r="20" spans="1:34">
      <c r="A20" s="137" t="s">
        <v>7</v>
      </c>
      <c r="F20" s="36">
        <v>6</v>
      </c>
      <c r="G20" s="36"/>
      <c r="H20" s="36"/>
      <c r="I20" s="36">
        <v>6</v>
      </c>
      <c r="J20" s="36"/>
      <c r="K20" s="36"/>
      <c r="L20" s="36">
        <v>6</v>
      </c>
      <c r="M20" s="36"/>
      <c r="N20" s="36"/>
      <c r="O20" s="36">
        <v>6</v>
      </c>
      <c r="P20" s="36"/>
      <c r="Q20" s="36"/>
      <c r="R20" s="131">
        <v>6</v>
      </c>
      <c r="S20" s="36"/>
      <c r="T20" s="3"/>
      <c r="U20" s="36">
        <v>6</v>
      </c>
      <c r="X20" s="36">
        <v>6</v>
      </c>
      <c r="AA20" s="36">
        <v>10</v>
      </c>
    </row>
    <row r="21" spans="1:34">
      <c r="F21" s="3"/>
    </row>
    <row r="22" spans="1:34">
      <c r="C22" s="181"/>
      <c r="F22" s="3"/>
    </row>
    <row r="23" spans="1:34">
      <c r="A23" s="181"/>
      <c r="B23" s="181"/>
      <c r="C23" s="181"/>
      <c r="D23" s="181"/>
      <c r="E23" s="181"/>
      <c r="F23" s="3"/>
    </row>
    <row r="24" spans="1:34">
      <c r="A24" s="181" t="s">
        <v>11</v>
      </c>
      <c r="B24" s="181"/>
      <c r="D24" s="181"/>
      <c r="E24" s="181"/>
      <c r="F24" s="3"/>
      <c r="Q24" s="181"/>
      <c r="R24" s="181"/>
      <c r="S24" s="181"/>
      <c r="T24" s="3"/>
      <c r="U24" s="3"/>
      <c r="V24" s="3"/>
      <c r="W24" s="3"/>
      <c r="Z24" s="3"/>
    </row>
    <row r="25" spans="1:34" ht="15">
      <c r="A25" s="221" t="s">
        <v>12</v>
      </c>
    </row>
  </sheetData>
  <sortState ref="B6:AH17">
    <sortCondition descending="1" ref="AD6:AD17"/>
  </sortState>
  <mergeCells count="7">
    <mergeCell ref="T3:V3"/>
    <mergeCell ref="Q3:S3"/>
    <mergeCell ref="A1:P1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Micro Max</vt:lpstr>
      <vt:lpstr>Mini Max</vt:lpstr>
      <vt:lpstr>Jnr Max</vt:lpstr>
      <vt:lpstr>Senior Max</vt:lpstr>
      <vt:lpstr>DD2</vt:lpstr>
      <vt:lpstr>Mini Rok</vt:lpstr>
    </vt:vector>
  </TitlesOfParts>
  <Company>TransFRESH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Dodd</dc:creator>
  <cp:lastModifiedBy>Lizelle</cp:lastModifiedBy>
  <cp:lastPrinted>2018-11-14T13:25:47Z</cp:lastPrinted>
  <dcterms:created xsi:type="dcterms:W3CDTF">2004-11-04T14:19:06Z</dcterms:created>
  <dcterms:modified xsi:type="dcterms:W3CDTF">2018-11-14T13:48:07Z</dcterms:modified>
</cp:coreProperties>
</file>