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8\Points\EC\Rally\"/>
    </mc:Choice>
  </mc:AlternateContent>
  <bookViews>
    <workbookView xWindow="0" yWindow="0" windowWidth="23040" windowHeight="9192" tabRatio="746"/>
  </bookViews>
  <sheets>
    <sheet name="O-ALL DRIVER POINTS" sheetId="2" r:id="rId1"/>
    <sheet name="O-ALL NAVIGATOR POINTS" sheetId="4" r:id="rId2"/>
    <sheet name="CLASS DRIVER POINTS" sheetId="5" r:id="rId3"/>
    <sheet name="CLASS NAVIGATOR POINTS" sheetId="6" r:id="rId4"/>
    <sheet name="EVENT POINTS" sheetId="7" r:id="rId5"/>
  </sheets>
  <definedNames>
    <definedName name="_xlnm.Print_Area" localSheetId="2">'CLASS DRIVER POINTS'!$A$1:$O$57</definedName>
    <definedName name="_xlnm.Print_Area" localSheetId="3">'CLASS NAVIGATOR POINTS'!$A$1:$O$65</definedName>
    <definedName name="_xlnm.Print_Area" localSheetId="0">'O-ALL DRIVER POINTS'!$A$1:$O$49</definedName>
    <definedName name="_xlnm.Print_Area" localSheetId="1">'O-ALL NAVIGATOR POINTS'!$A$1:$O$60</definedName>
  </definedNames>
  <calcPr calcId="162913"/>
</workbook>
</file>

<file path=xl/calcChain.xml><?xml version="1.0" encoding="utf-8"?>
<calcChain xmlns="http://schemas.openxmlformats.org/spreadsheetml/2006/main">
  <c r="L51" i="6" l="1"/>
  <c r="N51" i="6" s="1"/>
  <c r="L50" i="6"/>
  <c r="N50" i="6" s="1"/>
  <c r="L52" i="6"/>
  <c r="N52" i="6" s="1"/>
  <c r="L37" i="6"/>
  <c r="N37" i="6" s="1"/>
  <c r="L31" i="6"/>
  <c r="N31" i="6" s="1"/>
  <c r="L21" i="6"/>
  <c r="N21" i="6" s="1"/>
  <c r="L12" i="6"/>
  <c r="N12" i="6" s="1"/>
  <c r="L16" i="6"/>
  <c r="N16" i="6" s="1"/>
  <c r="L33" i="5"/>
  <c r="N33" i="5" s="1"/>
  <c r="L42" i="2"/>
  <c r="N42" i="2" s="1"/>
  <c r="L39" i="6"/>
  <c r="N39" i="6" s="1"/>
  <c r="L25" i="6"/>
  <c r="N25" i="6" s="1"/>
  <c r="L23" i="5"/>
  <c r="N23" i="5" s="1"/>
  <c r="L47" i="4"/>
  <c r="N47" i="4" s="1"/>
  <c r="L55" i="4"/>
  <c r="N55" i="4" s="1"/>
  <c r="L48" i="4"/>
  <c r="N48" i="4" s="1"/>
  <c r="L37" i="4"/>
  <c r="N37" i="4" s="1"/>
  <c r="L43" i="2"/>
  <c r="N43" i="2" s="1"/>
  <c r="L46" i="2"/>
  <c r="N46" i="2" s="1"/>
  <c r="L46" i="5" l="1"/>
  <c r="N46" i="5" s="1"/>
  <c r="L48" i="5"/>
  <c r="N48" i="5" s="1"/>
  <c r="L47" i="5"/>
  <c r="N47" i="5" s="1"/>
  <c r="L21" i="5"/>
  <c r="N21" i="5" s="1"/>
  <c r="L22" i="5"/>
  <c r="N22" i="5" s="1"/>
  <c r="L12" i="5"/>
  <c r="N12" i="5" s="1"/>
  <c r="L44" i="4"/>
  <c r="N44" i="4" s="1"/>
  <c r="L42" i="4"/>
  <c r="N42" i="4" s="1"/>
  <c r="L27" i="4"/>
  <c r="N27" i="4" s="1"/>
  <c r="L32" i="4"/>
  <c r="N32" i="4" s="1"/>
  <c r="L25" i="4"/>
  <c r="N25" i="4" s="1"/>
  <c r="L34" i="4"/>
  <c r="N34" i="4" s="1"/>
  <c r="Y36" i="4"/>
  <c r="Z36" i="4" s="1"/>
  <c r="Y35" i="4"/>
  <c r="Z35" i="4" s="1"/>
  <c r="Y34" i="4"/>
  <c r="Z34" i="4" s="1"/>
  <c r="W33" i="4"/>
  <c r="Y33" i="4" s="1"/>
  <c r="Z33" i="4" s="1"/>
  <c r="Y32" i="4"/>
  <c r="Z32" i="4" s="1"/>
  <c r="Y31" i="4"/>
  <c r="Z31" i="4" s="1"/>
  <c r="X30" i="4"/>
  <c r="W30" i="4"/>
  <c r="Y29" i="4"/>
  <c r="Z29" i="4" s="1"/>
  <c r="Y28" i="4"/>
  <c r="Z28" i="4" s="1"/>
  <c r="Y27" i="4"/>
  <c r="Z27" i="4" s="1"/>
  <c r="Y26" i="4"/>
  <c r="Z26" i="4" s="1"/>
  <c r="Y25" i="4"/>
  <c r="Z25" i="4" s="1"/>
  <c r="Y24" i="4"/>
  <c r="Z24" i="4" s="1"/>
  <c r="Y23" i="4"/>
  <c r="Z23" i="4" s="1"/>
  <c r="Y22" i="4"/>
  <c r="Z22" i="4" s="1"/>
  <c r="Y21" i="4"/>
  <c r="Z21" i="4" s="1"/>
  <c r="Y20" i="4"/>
  <c r="Z20" i="4" s="1"/>
  <c r="Y19" i="4"/>
  <c r="Z19" i="4" s="1"/>
  <c r="Z18" i="4"/>
  <c r="Y18" i="4"/>
  <c r="Y17" i="4"/>
  <c r="Z17" i="4" s="1"/>
  <c r="Y16" i="4"/>
  <c r="Z16" i="4" s="1"/>
  <c r="Y15" i="4"/>
  <c r="Z15" i="4" s="1"/>
  <c r="Y14" i="4"/>
  <c r="Z14" i="4" s="1"/>
  <c r="Y13" i="4"/>
  <c r="Z13" i="4" s="1"/>
  <c r="Y12" i="4"/>
  <c r="Z12" i="4" s="1"/>
  <c r="Y11" i="4"/>
  <c r="Z11" i="4" s="1"/>
  <c r="Y10" i="4"/>
  <c r="Z10" i="4" s="1"/>
  <c r="Y9" i="4"/>
  <c r="Z9" i="4" s="1"/>
  <c r="Y8" i="4"/>
  <c r="Z8" i="4" s="1"/>
  <c r="L45" i="2"/>
  <c r="N45" i="2" s="1"/>
  <c r="L47" i="2"/>
  <c r="N47" i="2" s="1"/>
  <c r="L48" i="2"/>
  <c r="N48" i="2" s="1"/>
  <c r="L37" i="2"/>
  <c r="N37" i="2" s="1"/>
  <c r="L40" i="2"/>
  <c r="N40" i="2" s="1"/>
  <c r="L32" i="2"/>
  <c r="N32" i="2" s="1"/>
  <c r="L39" i="2"/>
  <c r="N39" i="2" s="1"/>
  <c r="Y36" i="2"/>
  <c r="Z36" i="2" s="1"/>
  <c r="Y35" i="2"/>
  <c r="Z35" i="2" s="1"/>
  <c r="Y34" i="2"/>
  <c r="Z34" i="2" s="1"/>
  <c r="W33" i="2"/>
  <c r="Y33" i="2" s="1"/>
  <c r="Z33" i="2" s="1"/>
  <c r="Y32" i="2"/>
  <c r="Z32" i="2" s="1"/>
  <c r="Z31" i="2"/>
  <c r="Y31" i="2"/>
  <c r="X30" i="2"/>
  <c r="W30" i="2"/>
  <c r="Y30" i="2" s="1"/>
  <c r="Z30" i="2" s="1"/>
  <c r="Y29" i="2"/>
  <c r="Z29" i="2" s="1"/>
  <c r="Y28" i="2"/>
  <c r="Z28" i="2" s="1"/>
  <c r="Y27" i="2"/>
  <c r="Z27" i="2" s="1"/>
  <c r="Y26" i="2"/>
  <c r="Z26" i="2" s="1"/>
  <c r="Y25" i="2"/>
  <c r="Z25" i="2" s="1"/>
  <c r="Y24" i="2"/>
  <c r="Z24" i="2" s="1"/>
  <c r="Y23" i="2"/>
  <c r="Z23" i="2" s="1"/>
  <c r="Y22" i="2"/>
  <c r="Z22" i="2" s="1"/>
  <c r="Y21" i="2"/>
  <c r="Z21" i="2" s="1"/>
  <c r="Y20" i="2"/>
  <c r="Z20" i="2" s="1"/>
  <c r="Y19" i="2"/>
  <c r="Z19" i="2" s="1"/>
  <c r="Y18" i="2"/>
  <c r="Z18" i="2" s="1"/>
  <c r="Y17" i="2"/>
  <c r="Z17" i="2" s="1"/>
  <c r="Y16" i="2"/>
  <c r="Z16" i="2" s="1"/>
  <c r="Y15" i="2"/>
  <c r="Z15" i="2" s="1"/>
  <c r="Y14" i="2"/>
  <c r="Z14" i="2" s="1"/>
  <c r="Y13" i="2"/>
  <c r="Z13" i="2" s="1"/>
  <c r="Y12" i="2"/>
  <c r="Z12" i="2" s="1"/>
  <c r="Y11" i="2"/>
  <c r="Z11" i="2" s="1"/>
  <c r="Y10" i="2"/>
  <c r="Z10" i="2" s="1"/>
  <c r="Y9" i="2"/>
  <c r="Z9" i="2" s="1"/>
  <c r="Y8" i="2"/>
  <c r="Z8" i="2" s="1"/>
  <c r="U169" i="7"/>
  <c r="V169" i="7" s="1"/>
  <c r="S168" i="7"/>
  <c r="U168" i="7" s="1"/>
  <c r="V168" i="7" s="1"/>
  <c r="U167" i="7"/>
  <c r="V167" i="7" s="1"/>
  <c r="U166" i="7"/>
  <c r="V166" i="7" s="1"/>
  <c r="T165" i="7"/>
  <c r="S165" i="7"/>
  <c r="U165" i="7" s="1"/>
  <c r="V165" i="7" s="1"/>
  <c r="U164" i="7"/>
  <c r="V164" i="7" s="1"/>
  <c r="U163" i="7"/>
  <c r="V163" i="7" s="1"/>
  <c r="U162" i="7"/>
  <c r="V162" i="7" s="1"/>
  <c r="U161" i="7"/>
  <c r="V161" i="7" s="1"/>
  <c r="U160" i="7"/>
  <c r="V160" i="7" s="1"/>
  <c r="U159" i="7"/>
  <c r="V159" i="7" s="1"/>
  <c r="V158" i="7"/>
  <c r="U158" i="7"/>
  <c r="U157" i="7"/>
  <c r="V157" i="7" s="1"/>
  <c r="U156" i="7"/>
  <c r="V156" i="7" s="1"/>
  <c r="U155" i="7"/>
  <c r="V155" i="7" s="1"/>
  <c r="U154" i="7"/>
  <c r="V154" i="7" s="1"/>
  <c r="U153" i="7"/>
  <c r="V153" i="7" s="1"/>
  <c r="U152" i="7"/>
  <c r="V152" i="7" s="1"/>
  <c r="U151" i="7"/>
  <c r="V151" i="7" s="1"/>
  <c r="U150" i="7"/>
  <c r="V150" i="7" s="1"/>
  <c r="U149" i="7"/>
  <c r="V149" i="7" s="1"/>
  <c r="U148" i="7"/>
  <c r="V148" i="7" s="1"/>
  <c r="U147" i="7"/>
  <c r="V147" i="7" s="1"/>
  <c r="U146" i="7"/>
  <c r="V146" i="7" s="1"/>
  <c r="U145" i="7"/>
  <c r="V145" i="7" s="1"/>
  <c r="U144" i="7"/>
  <c r="V144" i="7" s="1"/>
  <c r="U143" i="7"/>
  <c r="V143" i="7" s="1"/>
  <c r="H167" i="7"/>
  <c r="E168" i="7"/>
  <c r="F165" i="7"/>
  <c r="E165" i="7"/>
  <c r="G166" i="7"/>
  <c r="H166" i="7" s="1"/>
  <c r="G167" i="7"/>
  <c r="G168" i="7"/>
  <c r="H168" i="7" s="1"/>
  <c r="G169" i="7"/>
  <c r="H169" i="7" s="1"/>
  <c r="G173" i="7"/>
  <c r="H173" i="7" s="1"/>
  <c r="G172" i="7"/>
  <c r="H172" i="7" s="1"/>
  <c r="G171" i="7"/>
  <c r="H171" i="7" s="1"/>
  <c r="G170" i="7"/>
  <c r="H170" i="7" s="1"/>
  <c r="U171" i="7"/>
  <c r="V171" i="7" s="1"/>
  <c r="U170" i="7"/>
  <c r="V170" i="7" s="1"/>
  <c r="G164" i="7"/>
  <c r="H164" i="7" s="1"/>
  <c r="G163" i="7"/>
  <c r="H163" i="7" s="1"/>
  <c r="G162" i="7"/>
  <c r="H162" i="7" s="1"/>
  <c r="G161" i="7"/>
  <c r="H161" i="7" s="1"/>
  <c r="G160" i="7"/>
  <c r="H160" i="7" s="1"/>
  <c r="G159" i="7"/>
  <c r="H159" i="7" s="1"/>
  <c r="G158" i="7"/>
  <c r="H158" i="7" s="1"/>
  <c r="G157" i="7"/>
  <c r="H157" i="7" s="1"/>
  <c r="G156" i="7"/>
  <c r="H156" i="7" s="1"/>
  <c r="G155" i="7"/>
  <c r="H155" i="7" s="1"/>
  <c r="G154" i="7"/>
  <c r="H154" i="7" s="1"/>
  <c r="G153" i="7"/>
  <c r="H153" i="7" s="1"/>
  <c r="G152" i="7"/>
  <c r="H152" i="7" s="1"/>
  <c r="G151" i="7"/>
  <c r="H151" i="7" s="1"/>
  <c r="G150" i="7"/>
  <c r="H150" i="7" s="1"/>
  <c r="G149" i="7"/>
  <c r="H149" i="7" s="1"/>
  <c r="G148" i="7"/>
  <c r="H148" i="7" s="1"/>
  <c r="G147" i="7"/>
  <c r="H147" i="7" s="1"/>
  <c r="G146" i="7"/>
  <c r="H146" i="7" s="1"/>
  <c r="G145" i="7"/>
  <c r="H145" i="7" s="1"/>
  <c r="G144" i="7"/>
  <c r="H144" i="7" s="1"/>
  <c r="G143" i="7"/>
  <c r="H143" i="7" s="1"/>
  <c r="G165" i="7" l="1"/>
  <c r="H165" i="7" s="1"/>
  <c r="Y30" i="4"/>
  <c r="Z30" i="4" s="1"/>
  <c r="L55" i="6"/>
  <c r="N55" i="6" s="1"/>
  <c r="L54" i="6"/>
  <c r="N54" i="6" s="1"/>
  <c r="L24" i="6"/>
  <c r="N24" i="6" s="1"/>
  <c r="L9" i="6"/>
  <c r="N9" i="6" s="1"/>
  <c r="L43" i="5" l="1"/>
  <c r="N43" i="5" s="1"/>
  <c r="L19" i="5"/>
  <c r="N19" i="5" s="1"/>
  <c r="L20" i="5"/>
  <c r="N20" i="5" s="1"/>
  <c r="L26" i="4"/>
  <c r="N26" i="4" s="1"/>
  <c r="L53" i="4"/>
  <c r="N53" i="4" s="1"/>
  <c r="L54" i="4"/>
  <c r="N54" i="4" s="1"/>
  <c r="L46" i="4"/>
  <c r="N46" i="4" s="1"/>
  <c r="L56" i="4"/>
  <c r="N56" i="4" s="1"/>
  <c r="L34" i="2"/>
  <c r="N34" i="2" s="1"/>
  <c r="T126" i="7"/>
  <c r="S126" i="7"/>
  <c r="U126" i="7" s="1"/>
  <c r="V126" i="7" s="1"/>
  <c r="T125" i="7"/>
  <c r="S125" i="7"/>
  <c r="T124" i="7"/>
  <c r="S124" i="7"/>
  <c r="F128" i="7"/>
  <c r="F127" i="7"/>
  <c r="F126" i="7"/>
  <c r="E128" i="7"/>
  <c r="E127" i="7"/>
  <c r="E126" i="7"/>
  <c r="G133" i="7"/>
  <c r="H133" i="7" s="1"/>
  <c r="G132" i="7"/>
  <c r="H132" i="7" s="1"/>
  <c r="G131" i="7"/>
  <c r="H131" i="7" s="1"/>
  <c r="G130" i="7"/>
  <c r="H130" i="7" s="1"/>
  <c r="G125" i="7"/>
  <c r="H125" i="7" s="1"/>
  <c r="G124" i="7"/>
  <c r="H124" i="7" s="1"/>
  <c r="G123" i="7"/>
  <c r="H123" i="7" s="1"/>
  <c r="G122" i="7"/>
  <c r="H122" i="7" s="1"/>
  <c r="G121" i="7"/>
  <c r="H121" i="7" s="1"/>
  <c r="G120" i="7"/>
  <c r="H120" i="7" s="1"/>
  <c r="G119" i="7"/>
  <c r="H119" i="7" s="1"/>
  <c r="G118" i="7"/>
  <c r="H118" i="7" s="1"/>
  <c r="G117" i="7"/>
  <c r="H117" i="7" s="1"/>
  <c r="G116" i="7"/>
  <c r="H116" i="7" s="1"/>
  <c r="G115" i="7"/>
  <c r="H115" i="7" s="1"/>
  <c r="H114" i="7"/>
  <c r="G114" i="7"/>
  <c r="G113" i="7"/>
  <c r="H113" i="7" s="1"/>
  <c r="G112" i="7"/>
  <c r="H112" i="7" s="1"/>
  <c r="G111" i="7"/>
  <c r="H111" i="7" s="1"/>
  <c r="G110" i="7"/>
  <c r="H110" i="7" s="1"/>
  <c r="G109" i="7"/>
  <c r="H109" i="7" s="1"/>
  <c r="G108" i="7"/>
  <c r="H108" i="7" s="1"/>
  <c r="G107" i="7"/>
  <c r="H107" i="7" s="1"/>
  <c r="G106" i="7"/>
  <c r="H106" i="7" s="1"/>
  <c r="G105" i="7"/>
  <c r="H105" i="7" s="1"/>
  <c r="U128" i="7"/>
  <c r="V128" i="7" s="1"/>
  <c r="U129" i="7"/>
  <c r="V129" i="7" s="1"/>
  <c r="U130" i="7"/>
  <c r="V130" i="7" s="1"/>
  <c r="U131" i="7"/>
  <c r="V131" i="7" s="1"/>
  <c r="U123" i="7"/>
  <c r="V123" i="7" s="1"/>
  <c r="U122" i="7"/>
  <c r="V122" i="7" s="1"/>
  <c r="U121" i="7"/>
  <c r="V121" i="7" s="1"/>
  <c r="U120" i="7"/>
  <c r="V120" i="7" s="1"/>
  <c r="U119" i="7"/>
  <c r="V119" i="7" s="1"/>
  <c r="U118" i="7"/>
  <c r="V118" i="7" s="1"/>
  <c r="U117" i="7"/>
  <c r="V117" i="7" s="1"/>
  <c r="U116" i="7"/>
  <c r="V116" i="7" s="1"/>
  <c r="U115" i="7"/>
  <c r="V115" i="7" s="1"/>
  <c r="U114" i="7"/>
  <c r="V114" i="7" s="1"/>
  <c r="U113" i="7"/>
  <c r="V113" i="7" s="1"/>
  <c r="U112" i="7"/>
  <c r="V112" i="7" s="1"/>
  <c r="U111" i="7"/>
  <c r="V111" i="7" s="1"/>
  <c r="U110" i="7"/>
  <c r="V110" i="7" s="1"/>
  <c r="U109" i="7"/>
  <c r="V109" i="7" s="1"/>
  <c r="U108" i="7"/>
  <c r="V108" i="7" s="1"/>
  <c r="U107" i="7"/>
  <c r="V107" i="7" s="1"/>
  <c r="U106" i="7"/>
  <c r="V106" i="7" s="1"/>
  <c r="U105" i="7"/>
  <c r="V105" i="7" s="1"/>
  <c r="U104" i="7"/>
  <c r="V104" i="7" s="1"/>
  <c r="U103" i="7"/>
  <c r="V103" i="7" s="1"/>
  <c r="U124" i="7" l="1"/>
  <c r="V124" i="7" s="1"/>
  <c r="U125" i="7"/>
  <c r="V125" i="7" s="1"/>
  <c r="G126" i="7"/>
  <c r="H126" i="7" s="1"/>
  <c r="G127" i="7"/>
  <c r="H127" i="7" s="1"/>
  <c r="G128" i="7"/>
  <c r="H128" i="7" s="1"/>
  <c r="U97" i="7"/>
  <c r="V97" i="7" s="1"/>
  <c r="G97" i="7"/>
  <c r="H97" i="7" s="1"/>
  <c r="U96" i="7"/>
  <c r="V96" i="7" s="1"/>
  <c r="G96" i="7"/>
  <c r="H96" i="7" s="1"/>
  <c r="U95" i="7"/>
  <c r="V95" i="7" s="1"/>
  <c r="G95" i="7"/>
  <c r="H95" i="7" s="1"/>
  <c r="U94" i="7"/>
  <c r="V94" i="7" s="1"/>
  <c r="G94" i="7"/>
  <c r="H94" i="7" s="1"/>
  <c r="U93" i="7"/>
  <c r="V93" i="7" s="1"/>
  <c r="G93" i="7"/>
  <c r="H93" i="7" s="1"/>
  <c r="U92" i="7"/>
  <c r="V92" i="7" s="1"/>
  <c r="G92" i="7"/>
  <c r="H92" i="7" s="1"/>
  <c r="U91" i="7"/>
  <c r="V91" i="7" s="1"/>
  <c r="G91" i="7"/>
  <c r="H91" i="7" s="1"/>
  <c r="U90" i="7"/>
  <c r="V90" i="7" s="1"/>
  <c r="G90" i="7"/>
  <c r="H90" i="7" s="1"/>
  <c r="U89" i="7"/>
  <c r="V89" i="7" s="1"/>
  <c r="G89" i="7"/>
  <c r="H89" i="7" s="1"/>
  <c r="U88" i="7"/>
  <c r="V88" i="7" s="1"/>
  <c r="G88" i="7"/>
  <c r="H88" i="7" s="1"/>
  <c r="U87" i="7"/>
  <c r="V87" i="7" s="1"/>
  <c r="G87" i="7"/>
  <c r="H87" i="7" s="1"/>
  <c r="U86" i="7"/>
  <c r="V86" i="7" s="1"/>
  <c r="G86" i="7"/>
  <c r="H86" i="7" s="1"/>
  <c r="U85" i="7"/>
  <c r="V85" i="7" s="1"/>
  <c r="G85" i="7"/>
  <c r="H85" i="7" s="1"/>
  <c r="U84" i="7"/>
  <c r="V84" i="7" s="1"/>
  <c r="G84" i="7"/>
  <c r="H84" i="7" s="1"/>
  <c r="U83" i="7"/>
  <c r="V83" i="7" s="1"/>
  <c r="G83" i="7"/>
  <c r="H83" i="7" s="1"/>
  <c r="U82" i="7"/>
  <c r="V82" i="7" s="1"/>
  <c r="G82" i="7"/>
  <c r="H82" i="7" s="1"/>
  <c r="U81" i="7"/>
  <c r="V81" i="7" s="1"/>
  <c r="G81" i="7"/>
  <c r="H81" i="7" s="1"/>
  <c r="U80" i="7"/>
  <c r="V80" i="7" s="1"/>
  <c r="G80" i="7"/>
  <c r="H80" i="7" s="1"/>
  <c r="U79" i="7"/>
  <c r="V79" i="7" s="1"/>
  <c r="G79" i="7"/>
  <c r="H79" i="7" s="1"/>
  <c r="U78" i="7"/>
  <c r="V78" i="7" s="1"/>
  <c r="G78" i="7"/>
  <c r="H78" i="7" s="1"/>
  <c r="U77" i="7"/>
  <c r="V77" i="7" s="1"/>
  <c r="G77" i="7"/>
  <c r="H77" i="7" s="1"/>
  <c r="U76" i="7"/>
  <c r="V76" i="7" s="1"/>
  <c r="G76" i="7"/>
  <c r="H76" i="7" s="1"/>
  <c r="U75" i="7"/>
  <c r="V75" i="7" s="1"/>
  <c r="G75" i="7"/>
  <c r="H75" i="7" s="1"/>
  <c r="U74" i="7"/>
  <c r="V74" i="7" s="1"/>
  <c r="G74" i="7"/>
  <c r="H74" i="7" s="1"/>
  <c r="U73" i="7"/>
  <c r="V73" i="7" s="1"/>
  <c r="G73" i="7"/>
  <c r="H73" i="7" s="1"/>
  <c r="U72" i="7"/>
  <c r="V72" i="7" s="1"/>
  <c r="G72" i="7"/>
  <c r="H72" i="7" s="1"/>
  <c r="U71" i="7"/>
  <c r="V71" i="7" s="1"/>
  <c r="G71" i="7"/>
  <c r="H71" i="7" s="1"/>
  <c r="AC64" i="7"/>
  <c r="T64" i="7"/>
  <c r="G64" i="7"/>
  <c r="AC63" i="7"/>
  <c r="AD63" i="7" s="1"/>
  <c r="T63" i="7"/>
  <c r="U63" i="7" s="1"/>
  <c r="G63" i="7"/>
  <c r="H63" i="7" s="1"/>
  <c r="AC62" i="7"/>
  <c r="AD62" i="7" s="1"/>
  <c r="T62" i="7"/>
  <c r="U62" i="7" s="1"/>
  <c r="G62" i="7"/>
  <c r="H62" i="7" s="1"/>
  <c r="AC61" i="7"/>
  <c r="AD61" i="7" s="1"/>
  <c r="T61" i="7"/>
  <c r="U61" i="7" s="1"/>
  <c r="G61" i="7"/>
  <c r="H61" i="7" s="1"/>
  <c r="AC60" i="7"/>
  <c r="AD60" i="7" s="1"/>
  <c r="T60" i="7"/>
  <c r="U60" i="7" s="1"/>
  <c r="G60" i="7"/>
  <c r="H60" i="7" s="1"/>
  <c r="AC59" i="7"/>
  <c r="AD59" i="7" s="1"/>
  <c r="T59" i="7"/>
  <c r="U59" i="7" s="1"/>
  <c r="G59" i="7"/>
  <c r="H59" i="7" s="1"/>
  <c r="AC58" i="7"/>
  <c r="AD58" i="7" s="1"/>
  <c r="T58" i="7"/>
  <c r="U58" i="7" s="1"/>
  <c r="G58" i="7"/>
  <c r="H58" i="7" s="1"/>
  <c r="AC57" i="7"/>
  <c r="AD57" i="7" s="1"/>
  <c r="T57" i="7"/>
  <c r="U57" i="7" s="1"/>
  <c r="G57" i="7"/>
  <c r="H57" i="7" s="1"/>
  <c r="AC56" i="7"/>
  <c r="AD56" i="7" s="1"/>
  <c r="T56" i="7"/>
  <c r="U56" i="7" s="1"/>
  <c r="G56" i="7"/>
  <c r="H56" i="7" s="1"/>
  <c r="AC55" i="7"/>
  <c r="AD55" i="7" s="1"/>
  <c r="T55" i="7"/>
  <c r="U55" i="7" s="1"/>
  <c r="G55" i="7"/>
  <c r="H55" i="7" s="1"/>
  <c r="AC54" i="7"/>
  <c r="AD54" i="7" s="1"/>
  <c r="T54" i="7"/>
  <c r="U54" i="7" s="1"/>
  <c r="G54" i="7"/>
  <c r="H54" i="7" s="1"/>
  <c r="AC53" i="7"/>
  <c r="AD53" i="7" s="1"/>
  <c r="T53" i="7"/>
  <c r="U53" i="7" s="1"/>
  <c r="G53" i="7"/>
  <c r="H53" i="7" s="1"/>
  <c r="AC52" i="7"/>
  <c r="AD52" i="7" s="1"/>
  <c r="T52" i="7"/>
  <c r="U52" i="7" s="1"/>
  <c r="G52" i="7"/>
  <c r="H52" i="7" s="1"/>
  <c r="AC51" i="7"/>
  <c r="AD51" i="7" s="1"/>
  <c r="T51" i="7"/>
  <c r="U51" i="7" s="1"/>
  <c r="G51" i="7"/>
  <c r="H51" i="7" s="1"/>
  <c r="AC50" i="7"/>
  <c r="AD50" i="7" s="1"/>
  <c r="T50" i="7"/>
  <c r="U50" i="7" s="1"/>
  <c r="G50" i="7"/>
  <c r="H50" i="7" s="1"/>
  <c r="AC49" i="7"/>
  <c r="AD49" i="7" s="1"/>
  <c r="T49" i="7"/>
  <c r="U49" i="7" s="1"/>
  <c r="G49" i="7"/>
  <c r="H49" i="7" s="1"/>
  <c r="AC48" i="7"/>
  <c r="AD48" i="7" s="1"/>
  <c r="T48" i="7"/>
  <c r="U48" i="7" s="1"/>
  <c r="G48" i="7"/>
  <c r="H48" i="7" s="1"/>
  <c r="AC47" i="7"/>
  <c r="AD47" i="7" s="1"/>
  <c r="T47" i="7"/>
  <c r="U47" i="7" s="1"/>
  <c r="G47" i="7"/>
  <c r="H47" i="7" s="1"/>
  <c r="AC46" i="7"/>
  <c r="AD46" i="7" s="1"/>
  <c r="T46" i="7"/>
  <c r="U46" i="7" s="1"/>
  <c r="G46" i="7"/>
  <c r="H46" i="7" s="1"/>
  <c r="AC45" i="7"/>
  <c r="AD45" i="7" s="1"/>
  <c r="T45" i="7"/>
  <c r="U45" i="7" s="1"/>
  <c r="G45" i="7"/>
  <c r="H45" i="7" s="1"/>
  <c r="AC44" i="7"/>
  <c r="AD44" i="7" s="1"/>
  <c r="T44" i="7"/>
  <c r="U44" i="7" s="1"/>
  <c r="G44" i="7"/>
  <c r="H44" i="7" s="1"/>
  <c r="AC43" i="7"/>
  <c r="AD43" i="7" s="1"/>
  <c r="T43" i="7"/>
  <c r="U43" i="7" s="1"/>
  <c r="G43" i="7"/>
  <c r="H43" i="7" s="1"/>
  <c r="AC42" i="7"/>
  <c r="AD42" i="7" s="1"/>
  <c r="T42" i="7"/>
  <c r="U42" i="7" s="1"/>
  <c r="G42" i="7"/>
  <c r="H42" i="7" s="1"/>
  <c r="AC41" i="7"/>
  <c r="AD41" i="7" s="1"/>
  <c r="T41" i="7"/>
  <c r="U41" i="7" s="1"/>
  <c r="G41" i="7"/>
  <c r="H41" i="7" s="1"/>
  <c r="AC40" i="7"/>
  <c r="AD40" i="7" s="1"/>
  <c r="T40" i="7"/>
  <c r="U40" i="7" s="1"/>
  <c r="G40" i="7"/>
  <c r="H40" i="7" s="1"/>
  <c r="AC39" i="7"/>
  <c r="AD39" i="7" s="1"/>
  <c r="T39" i="7"/>
  <c r="U39" i="7" s="1"/>
  <c r="G39" i="7"/>
  <c r="H39" i="7" s="1"/>
  <c r="AC38" i="7"/>
  <c r="AD38" i="7" s="1"/>
  <c r="T38" i="7"/>
  <c r="U38" i="7" s="1"/>
  <c r="G38" i="7"/>
  <c r="H38" i="7" s="1"/>
  <c r="AC37" i="7"/>
  <c r="AD37" i="7" s="1"/>
  <c r="T37" i="7"/>
  <c r="U37" i="7" s="1"/>
  <c r="G37" i="7"/>
  <c r="H37" i="7" s="1"/>
  <c r="AC36" i="7"/>
  <c r="AD36" i="7" s="1"/>
  <c r="T36" i="7"/>
  <c r="U36" i="7" s="1"/>
  <c r="G36" i="7"/>
  <c r="H36" i="7" s="1"/>
  <c r="AC27" i="7"/>
  <c r="T27" i="7"/>
  <c r="G27" i="7"/>
  <c r="AC26" i="7"/>
  <c r="T26" i="7"/>
  <c r="G26" i="7"/>
  <c r="AC25" i="7"/>
  <c r="T25" i="7"/>
  <c r="G25" i="7"/>
  <c r="AC24" i="7"/>
  <c r="T24" i="7"/>
  <c r="G24" i="7"/>
  <c r="AC23" i="7"/>
  <c r="T23" i="7"/>
  <c r="G23" i="7"/>
  <c r="AC22" i="7"/>
  <c r="AD22" i="7" s="1"/>
  <c r="T22" i="7"/>
  <c r="U22" i="7" s="1"/>
  <c r="G22" i="7"/>
  <c r="H22" i="7" s="1"/>
  <c r="AC21" i="7"/>
  <c r="AD21" i="7" s="1"/>
  <c r="T21" i="7"/>
  <c r="U21" i="7" s="1"/>
  <c r="G21" i="7"/>
  <c r="H21" i="7" s="1"/>
  <c r="AC20" i="7"/>
  <c r="AD20" i="7" s="1"/>
  <c r="T20" i="7"/>
  <c r="U20" i="7" s="1"/>
  <c r="G20" i="7"/>
  <c r="H20" i="7" s="1"/>
  <c r="AC19" i="7"/>
  <c r="AD19" i="7" s="1"/>
  <c r="T19" i="7"/>
  <c r="U19" i="7" s="1"/>
  <c r="G19" i="7"/>
  <c r="H19" i="7" s="1"/>
  <c r="AC18" i="7"/>
  <c r="AD18" i="7" s="1"/>
  <c r="T18" i="7"/>
  <c r="U18" i="7" s="1"/>
  <c r="G18" i="7"/>
  <c r="H18" i="7" s="1"/>
  <c r="AC17" i="7"/>
  <c r="AD17" i="7" s="1"/>
  <c r="T17" i="7"/>
  <c r="U17" i="7" s="1"/>
  <c r="G17" i="7"/>
  <c r="H17" i="7" s="1"/>
  <c r="AC16" i="7"/>
  <c r="AD16" i="7" s="1"/>
  <c r="T16" i="7"/>
  <c r="U16" i="7" s="1"/>
  <c r="G16" i="7"/>
  <c r="H16" i="7" s="1"/>
  <c r="AC15" i="7"/>
  <c r="AD15" i="7" s="1"/>
  <c r="T15" i="7"/>
  <c r="U15" i="7" s="1"/>
  <c r="G15" i="7"/>
  <c r="H15" i="7" s="1"/>
  <c r="AC14" i="7"/>
  <c r="AD14" i="7" s="1"/>
  <c r="T14" i="7"/>
  <c r="U14" i="7" s="1"/>
  <c r="G14" i="7"/>
  <c r="H14" i="7" s="1"/>
  <c r="AC13" i="7"/>
  <c r="AD13" i="7" s="1"/>
  <c r="T13" i="7"/>
  <c r="U13" i="7" s="1"/>
  <c r="G13" i="7"/>
  <c r="H13" i="7" s="1"/>
  <c r="AC12" i="7"/>
  <c r="AD12" i="7" s="1"/>
  <c r="T12" i="7"/>
  <c r="U12" i="7" s="1"/>
  <c r="G12" i="7"/>
  <c r="H12" i="7" s="1"/>
  <c r="AC11" i="7"/>
  <c r="AD11" i="7" s="1"/>
  <c r="T11" i="7"/>
  <c r="U11" i="7" s="1"/>
  <c r="G11" i="7"/>
  <c r="H11" i="7" s="1"/>
  <c r="AC10" i="7"/>
  <c r="AD10" i="7" s="1"/>
  <c r="T10" i="7"/>
  <c r="U10" i="7" s="1"/>
  <c r="G10" i="7"/>
  <c r="H10" i="7" s="1"/>
  <c r="AC9" i="7"/>
  <c r="AD9" i="7" s="1"/>
  <c r="T9" i="7"/>
  <c r="U9" i="7" s="1"/>
  <c r="G9" i="7"/>
  <c r="H9" i="7" s="1"/>
  <c r="AC8" i="7"/>
  <c r="AD8" i="7" s="1"/>
  <c r="T8" i="7"/>
  <c r="U8" i="7" s="1"/>
  <c r="G8" i="7"/>
  <c r="H8" i="7" s="1"/>
  <c r="AC7" i="7"/>
  <c r="AD7" i="7" s="1"/>
  <c r="T7" i="7"/>
  <c r="U7" i="7" s="1"/>
  <c r="G7" i="7"/>
  <c r="H7" i="7" s="1"/>
  <c r="AC6" i="7"/>
  <c r="AD6" i="7" s="1"/>
  <c r="T6" i="7"/>
  <c r="U6" i="7" s="1"/>
  <c r="G6" i="7"/>
  <c r="H6" i="7" s="1"/>
  <c r="AC5" i="7"/>
  <c r="AD5" i="7" s="1"/>
  <c r="T5" i="7"/>
  <c r="U5" i="7" s="1"/>
  <c r="G5" i="7"/>
  <c r="H5" i="7" s="1"/>
  <c r="AC4" i="7"/>
  <c r="AD4" i="7" s="1"/>
  <c r="T4" i="7"/>
  <c r="U4" i="7" s="1"/>
  <c r="G4" i="7"/>
  <c r="H4" i="7" s="1"/>
  <c r="L60" i="6"/>
  <c r="N60" i="6" s="1"/>
  <c r="L56" i="6"/>
  <c r="N56" i="6" s="1"/>
  <c r="L46" i="6"/>
  <c r="N46" i="6" s="1"/>
  <c r="L35" i="6"/>
  <c r="N35" i="6" s="1"/>
  <c r="L14" i="6"/>
  <c r="N14" i="6" s="1"/>
  <c r="L53" i="5"/>
  <c r="N53" i="5" s="1"/>
  <c r="L44" i="5"/>
  <c r="N44" i="5" s="1"/>
  <c r="L15" i="5"/>
  <c r="N15" i="5" s="1"/>
  <c r="L50" i="4"/>
  <c r="N50" i="4" s="1"/>
  <c r="L41" i="4"/>
  <c r="N41" i="4" s="1"/>
  <c r="L29" i="4"/>
  <c r="N29" i="4" s="1"/>
  <c r="L40" i="4"/>
  <c r="N40" i="4" s="1"/>
  <c r="L26" i="2"/>
  <c r="N26" i="2" s="1"/>
  <c r="L36" i="2"/>
  <c r="N36" i="2" s="1"/>
  <c r="L30" i="2"/>
  <c r="N30" i="2" s="1"/>
  <c r="L53" i="6"/>
  <c r="N53" i="6" s="1"/>
  <c r="L47" i="6"/>
  <c r="N47" i="6" s="1"/>
  <c r="L59" i="6"/>
  <c r="N59" i="6" s="1"/>
  <c r="L38" i="6"/>
  <c r="N38" i="6" s="1"/>
  <c r="L30" i="6"/>
  <c r="N30" i="6" s="1"/>
  <c r="L29" i="6"/>
  <c r="N29" i="6" s="1"/>
  <c r="L22" i="6"/>
  <c r="N22" i="6" s="1"/>
  <c r="L23" i="6"/>
  <c r="N23" i="6" s="1"/>
  <c r="L10" i="6"/>
  <c r="N10" i="6" s="1"/>
  <c r="L41" i="5"/>
  <c r="N41" i="5" s="1"/>
  <c r="L38" i="5"/>
  <c r="N38" i="5" s="1"/>
  <c r="L34" i="5"/>
  <c r="N34" i="5" s="1"/>
  <c r="L27" i="5"/>
  <c r="N27" i="5" s="1"/>
  <c r="L28" i="5"/>
  <c r="N28" i="5" s="1"/>
  <c r="L9" i="5"/>
  <c r="N9" i="5" s="1"/>
  <c r="L51" i="4"/>
  <c r="N51" i="4" s="1"/>
  <c r="L45" i="4"/>
  <c r="N45" i="4" s="1"/>
  <c r="L38" i="4"/>
  <c r="N38" i="4" s="1"/>
  <c r="L23" i="4"/>
  <c r="N23" i="4" s="1"/>
  <c r="L18" i="4"/>
  <c r="N18" i="4" s="1"/>
  <c r="L13" i="4"/>
  <c r="N13" i="4" s="1"/>
  <c r="L14" i="4"/>
  <c r="N14" i="4" s="1"/>
  <c r="L41" i="2"/>
  <c r="N41" i="2" s="1"/>
  <c r="L22" i="2"/>
  <c r="N22" i="2" s="1"/>
  <c r="L16" i="2"/>
  <c r="N16" i="2" s="1"/>
  <c r="L19" i="2"/>
  <c r="N19" i="2" s="1"/>
  <c r="L61" i="6"/>
  <c r="N61" i="6" s="1"/>
  <c r="L36" i="6"/>
  <c r="N36" i="6" s="1"/>
  <c r="L52" i="5"/>
  <c r="N52" i="5" s="1"/>
  <c r="L29" i="5"/>
  <c r="N29" i="5" s="1"/>
  <c r="L25" i="5"/>
  <c r="N25" i="5" s="1"/>
  <c r="O33" i="5" s="1"/>
  <c r="L13" i="2"/>
  <c r="N13" i="2" s="1"/>
  <c r="L35" i="2"/>
  <c r="N35" i="2" s="1"/>
  <c r="L38" i="2"/>
  <c r="N38" i="2" s="1"/>
  <c r="L52" i="4"/>
  <c r="N52" i="4" s="1"/>
  <c r="L33" i="4"/>
  <c r="N33" i="4" s="1"/>
  <c r="L43" i="4"/>
  <c r="N43" i="4" s="1"/>
  <c r="L58" i="6"/>
  <c r="N58" i="6" s="1"/>
  <c r="L19" i="6"/>
  <c r="N19" i="6" s="1"/>
  <c r="L51" i="5"/>
  <c r="N51" i="5" s="1"/>
  <c r="L16" i="4"/>
  <c r="N16" i="4"/>
  <c r="L44" i="6"/>
  <c r="N44" i="6" s="1"/>
  <c r="L49" i="6"/>
  <c r="N49" i="6" s="1"/>
  <c r="L45" i="6"/>
  <c r="N45" i="6" s="1"/>
  <c r="L34" i="6"/>
  <c r="N34" i="6" s="1"/>
  <c r="L18" i="6"/>
  <c r="N18" i="6" s="1"/>
  <c r="L20" i="6"/>
  <c r="N20" i="6" s="1"/>
  <c r="L39" i="5"/>
  <c r="N39" i="5" s="1"/>
  <c r="L32" i="5"/>
  <c r="N32" i="5" s="1"/>
  <c r="L16" i="5"/>
  <c r="N16" i="5" s="1"/>
  <c r="L13" i="5"/>
  <c r="N13" i="5" s="1"/>
  <c r="L17" i="5"/>
  <c r="N17" i="5" s="1"/>
  <c r="L10" i="5"/>
  <c r="N10" i="5" s="1"/>
  <c r="L44" i="2"/>
  <c r="N44" i="2" s="1"/>
  <c r="L35" i="4"/>
  <c r="N35" i="4" s="1"/>
  <c r="L39" i="4"/>
  <c r="N39" i="4" s="1"/>
  <c r="L31" i="4"/>
  <c r="N31" i="4" s="1"/>
  <c r="L10" i="4"/>
  <c r="N10" i="4" s="1"/>
  <c r="L9" i="4"/>
  <c r="N9" i="4" s="1"/>
  <c r="L15" i="4"/>
  <c r="N15" i="4" s="1"/>
  <c r="L11" i="4"/>
  <c r="N11" i="4" s="1"/>
  <c r="L49" i="4"/>
  <c r="N49" i="4" s="1"/>
  <c r="L24" i="4"/>
  <c r="N24" i="4" s="1"/>
  <c r="L30" i="4"/>
  <c r="N30" i="4" s="1"/>
  <c r="L20" i="4"/>
  <c r="N20" i="4" s="1"/>
  <c r="L36" i="4"/>
  <c r="N36" i="4" s="1"/>
  <c r="L28" i="4"/>
  <c r="N28" i="4" s="1"/>
  <c r="L14" i="2"/>
  <c r="N14" i="2" s="1"/>
  <c r="L12" i="2"/>
  <c r="N12" i="2" s="1"/>
  <c r="L27" i="2"/>
  <c r="N27" i="2" s="1"/>
  <c r="L10" i="2"/>
  <c r="N10" i="2" s="1"/>
  <c r="L25" i="2"/>
  <c r="N25" i="2" s="1"/>
  <c r="L15" i="2"/>
  <c r="N15" i="2" s="1"/>
  <c r="L23" i="2"/>
  <c r="N23" i="2" s="1"/>
  <c r="L17" i="2"/>
  <c r="N17" i="2" s="1"/>
  <c r="L29" i="2"/>
  <c r="N29" i="2" s="1"/>
  <c r="L21" i="2"/>
  <c r="N21" i="2" s="1"/>
  <c r="L31" i="2"/>
  <c r="N31" i="2" s="1"/>
  <c r="L41" i="6"/>
  <c r="N41" i="6" s="1"/>
  <c r="O51" i="6" s="1"/>
  <c r="L42" i="6"/>
  <c r="N42" i="6" s="1"/>
  <c r="L43" i="6"/>
  <c r="N43" i="6" s="1"/>
  <c r="L27" i="6"/>
  <c r="N27" i="6" s="1"/>
  <c r="O37" i="6" s="1"/>
  <c r="L33" i="6"/>
  <c r="N33" i="6" s="1"/>
  <c r="L32" i="6"/>
  <c r="N32" i="6" s="1"/>
  <c r="L7" i="6"/>
  <c r="N7" i="6" s="1"/>
  <c r="L11" i="6"/>
  <c r="N11" i="6" s="1"/>
  <c r="L13" i="6"/>
  <c r="N13" i="6" s="1"/>
  <c r="L17" i="6"/>
  <c r="N17" i="6" s="1"/>
  <c r="L40" i="5"/>
  <c r="N40" i="5" s="1"/>
  <c r="L42" i="5"/>
  <c r="N42" i="5" s="1"/>
  <c r="L36" i="5"/>
  <c r="N36" i="5" s="1"/>
  <c r="L37" i="5"/>
  <c r="N37" i="5" s="1"/>
  <c r="L49" i="5"/>
  <c r="N49" i="5" s="1"/>
  <c r="L30" i="5"/>
  <c r="N30" i="5" s="1"/>
  <c r="L31" i="5"/>
  <c r="N31" i="5" s="1"/>
  <c r="L26" i="5"/>
  <c r="N26" i="5" s="1"/>
  <c r="L7" i="5"/>
  <c r="N7" i="5" s="1"/>
  <c r="O23" i="5" s="1"/>
  <c r="L8" i="5"/>
  <c r="N8" i="5" s="1"/>
  <c r="L18" i="5"/>
  <c r="N18" i="5" s="1"/>
  <c r="L11" i="5"/>
  <c r="N11" i="5" s="1"/>
  <c r="L15" i="6"/>
  <c r="N15" i="6" s="1"/>
  <c r="L8" i="6"/>
  <c r="N8" i="6" s="1"/>
  <c r="L28" i="6"/>
  <c r="N28" i="6" s="1"/>
  <c r="L48" i="6"/>
  <c r="N48" i="6" s="1"/>
  <c r="L14" i="5"/>
  <c r="N14" i="5" s="1"/>
  <c r="L45" i="5"/>
  <c r="N45" i="5" s="1"/>
  <c r="L33" i="2"/>
  <c r="N33" i="2" s="1"/>
  <c r="L28" i="2"/>
  <c r="N28" i="2" s="1"/>
  <c r="L9" i="2"/>
  <c r="N9" i="2" s="1"/>
  <c r="L18" i="2"/>
  <c r="N18" i="2" s="1"/>
  <c r="L8" i="2"/>
  <c r="N8" i="2" s="1"/>
  <c r="L20" i="2"/>
  <c r="N20" i="2" s="1"/>
  <c r="L11" i="2"/>
  <c r="N11" i="2" s="1"/>
  <c r="L7" i="2"/>
  <c r="N7" i="2" s="1"/>
  <c r="O42" i="2" s="1"/>
  <c r="L24" i="2"/>
  <c r="N24" i="2" s="1"/>
  <c r="L21" i="4"/>
  <c r="N21" i="4" s="1"/>
  <c r="L7" i="4"/>
  <c r="N7" i="4"/>
  <c r="L12" i="4"/>
  <c r="N12" i="4" s="1"/>
  <c r="L19" i="4"/>
  <c r="N19" i="4" s="1"/>
  <c r="L8" i="4"/>
  <c r="N8" i="4" s="1"/>
  <c r="L17" i="4"/>
  <c r="N17" i="4" s="1"/>
  <c r="L22" i="4"/>
  <c r="N22" i="4" s="1"/>
  <c r="O52" i="5" l="1"/>
  <c r="O59" i="6"/>
  <c r="O52" i="6"/>
  <c r="O50" i="6"/>
  <c r="O39" i="6"/>
  <c r="O31" i="6"/>
  <c r="O12" i="6"/>
  <c r="O21" i="6"/>
  <c r="O16" i="6"/>
  <c r="O8" i="4"/>
  <c r="O47" i="4"/>
  <c r="O55" i="4"/>
  <c r="O22" i="6"/>
  <c r="O8" i="6"/>
  <c r="O24" i="6"/>
  <c r="O25" i="6"/>
  <c r="O48" i="4"/>
  <c r="O37" i="4"/>
  <c r="O8" i="2"/>
  <c r="O46" i="2"/>
  <c r="O43" i="2"/>
  <c r="O47" i="5"/>
  <c r="O48" i="5"/>
  <c r="O46" i="5"/>
  <c r="O20" i="5"/>
  <c r="O22" i="5"/>
  <c r="O21" i="5"/>
  <c r="O12" i="5"/>
  <c r="O54" i="4"/>
  <c r="O34" i="4"/>
  <c r="O32" i="4"/>
  <c r="O44" i="4"/>
  <c r="O25" i="4"/>
  <c r="O27" i="4"/>
  <c r="O42" i="4"/>
  <c r="O48" i="2"/>
  <c r="O37" i="2"/>
  <c r="O39" i="2"/>
  <c r="O47" i="2"/>
  <c r="O32" i="2"/>
  <c r="O40" i="2"/>
  <c r="O45" i="2"/>
  <c r="O17" i="6"/>
  <c r="O42" i="6"/>
  <c r="O13" i="6"/>
  <c r="O15" i="6"/>
  <c r="O11" i="6"/>
  <c r="O10" i="6"/>
  <c r="O14" i="6"/>
  <c r="O19" i="6"/>
  <c r="O61" i="6"/>
  <c r="O60" i="6"/>
  <c r="O54" i="6"/>
  <c r="O55" i="6"/>
  <c r="O48" i="6"/>
  <c r="O43" i="6"/>
  <c r="O45" i="6"/>
  <c r="O35" i="6"/>
  <c r="O34" i="6"/>
  <c r="O33" i="6"/>
  <c r="O32" i="6"/>
  <c r="O36" i="6"/>
  <c r="O30" i="6"/>
  <c r="O28" i="6"/>
  <c r="O38" i="6"/>
  <c r="O29" i="6"/>
  <c r="O23" i="6"/>
  <c r="O20" i="6"/>
  <c r="O9" i="6"/>
  <c r="O18" i="6"/>
  <c r="O56" i="6"/>
  <c r="O44" i="6"/>
  <c r="O47" i="6"/>
  <c r="O46" i="6"/>
  <c r="O49" i="6"/>
  <c r="O53" i="6"/>
  <c r="O19" i="5"/>
  <c r="O43" i="5"/>
  <c r="O42" i="5"/>
  <c r="O14" i="5"/>
  <c r="O37" i="5"/>
  <c r="O31" i="5"/>
  <c r="O26" i="5"/>
  <c r="O27" i="5"/>
  <c r="O44" i="5"/>
  <c r="O49" i="5"/>
  <c r="O32" i="5"/>
  <c r="O29" i="5"/>
  <c r="O53" i="5"/>
  <c r="O45" i="5"/>
  <c r="O39" i="5"/>
  <c r="O38" i="5"/>
  <c r="O41" i="5"/>
  <c r="O13" i="5"/>
  <c r="O28" i="5"/>
  <c r="O40" i="5"/>
  <c r="O8" i="5"/>
  <c r="O16" i="5"/>
  <c r="O11" i="5"/>
  <c r="O10" i="5"/>
  <c r="O18" i="5"/>
  <c r="O17" i="5"/>
  <c r="O9" i="5"/>
  <c r="O15" i="5"/>
  <c r="O30" i="5"/>
  <c r="O34" i="5"/>
  <c r="O53" i="4"/>
  <c r="O26" i="4"/>
  <c r="O46" i="4"/>
  <c r="O56" i="4"/>
  <c r="O43" i="4"/>
  <c r="O21" i="4"/>
  <c r="O52" i="4"/>
  <c r="O33" i="4"/>
  <c r="O40" i="4"/>
  <c r="O22" i="4"/>
  <c r="O11" i="4"/>
  <c r="O36" i="4"/>
  <c r="O51" i="4"/>
  <c r="O13" i="4"/>
  <c r="O10" i="4"/>
  <c r="O30" i="4"/>
  <c r="O19" i="4"/>
  <c r="O14" i="4"/>
  <c r="O39" i="4"/>
  <c r="O49" i="4"/>
  <c r="O38" i="4"/>
  <c r="O35" i="4"/>
  <c r="O50" i="4"/>
  <c r="O18" i="4"/>
  <c r="O20" i="4"/>
  <c r="O23" i="4"/>
  <c r="O45" i="4"/>
  <c r="O31" i="4"/>
  <c r="O16" i="4"/>
  <c r="O12" i="4"/>
  <c r="O28" i="4"/>
  <c r="O15" i="4"/>
  <c r="O29" i="4"/>
  <c r="O41" i="4"/>
  <c r="O24" i="4"/>
  <c r="O17" i="4"/>
  <c r="O9" i="4"/>
  <c r="O34" i="2"/>
  <c r="O25" i="2"/>
  <c r="O18" i="2"/>
  <c r="O33" i="2"/>
  <c r="O36" i="2"/>
  <c r="O27" i="2"/>
  <c r="O10" i="2"/>
  <c r="O16" i="2"/>
  <c r="O29" i="2"/>
  <c r="O23" i="2"/>
  <c r="O19" i="2"/>
  <c r="O26" i="2"/>
  <c r="O28" i="2"/>
  <c r="O24" i="2"/>
  <c r="O30" i="2"/>
  <c r="O31" i="2"/>
  <c r="O17" i="2"/>
  <c r="O22" i="2"/>
  <c r="O9" i="2"/>
  <c r="O21" i="2"/>
  <c r="O44" i="2"/>
  <c r="O15" i="2"/>
  <c r="O41" i="2"/>
  <c r="O20" i="2"/>
  <c r="O35" i="2"/>
  <c r="O13" i="2"/>
  <c r="O14" i="2"/>
  <c r="O38" i="2"/>
  <c r="O11" i="2"/>
  <c r="O12" i="2"/>
</calcChain>
</file>

<file path=xl/sharedStrings.xml><?xml version="1.0" encoding="utf-8"?>
<sst xmlns="http://schemas.openxmlformats.org/spreadsheetml/2006/main" count="2614" uniqueCount="336">
  <si>
    <t>driver/co-driver</t>
  </si>
  <si>
    <t>class</t>
  </si>
  <si>
    <t>S2</t>
  </si>
  <si>
    <t>S3</t>
  </si>
  <si>
    <t>S1</t>
  </si>
  <si>
    <t>Posn o/a</t>
  </si>
  <si>
    <t>car no</t>
  </si>
  <si>
    <t>o/all pts</t>
  </si>
  <si>
    <t>class pts</t>
  </si>
  <si>
    <t>total</t>
  </si>
  <si>
    <t xml:space="preserve">tot after super rally </t>
  </si>
  <si>
    <t>TOTAL</t>
  </si>
  <si>
    <t>DNF</t>
  </si>
  <si>
    <t>DENOTES SUPER RALLY</t>
  </si>
  <si>
    <t>DENOTES SUPER RALLY HALF POINTS</t>
  </si>
  <si>
    <t>BAYWEST</t>
  </si>
  <si>
    <t>FOUNTAINS</t>
  </si>
  <si>
    <t>points diff to leader</t>
  </si>
  <si>
    <t>ROUND 1</t>
  </si>
  <si>
    <t>BRYAN HEINE / ANDREW HEINE</t>
  </si>
  <si>
    <t>JOHAN VILJOEN /  JUANE VILJOEN</t>
  </si>
  <si>
    <t>IDDO STEYN / MARK IRVINE</t>
  </si>
  <si>
    <t>PIERRE VD BERG / RIAAN V HYSSTEEN</t>
  </si>
  <si>
    <t>JACQUES DU TOIT / RONALD RENS</t>
  </si>
  <si>
    <t>ROUND 2</t>
  </si>
  <si>
    <t>BAY WEST REGIONAL</t>
  </si>
  <si>
    <t>ROUND 3</t>
  </si>
  <si>
    <t>ROUND 4</t>
  </si>
  <si>
    <t>DRIVERS CHAMPIONSHIP</t>
  </si>
  <si>
    <t>ANDREW HEINE</t>
  </si>
  <si>
    <t>JUANE VILJOEN</t>
  </si>
  <si>
    <t>MARK IRVINE</t>
  </si>
  <si>
    <t>MATT KOHLER</t>
  </si>
  <si>
    <t>HENRY ADAMS</t>
  </si>
  <si>
    <t xml:space="preserve">MARTIN KLEINGELD </t>
  </si>
  <si>
    <t>RIAAN V HYSSTEEN</t>
  </si>
  <si>
    <t>SHERILEE PIETERSE</t>
  </si>
  <si>
    <t>RONALD RENS</t>
  </si>
  <si>
    <t>IAN RADEMEYER</t>
  </si>
  <si>
    <t>BRYAN HEINE</t>
  </si>
  <si>
    <t>JOHAN VILJOEN</t>
  </si>
  <si>
    <t>NEELS VOSLOO</t>
  </si>
  <si>
    <t>IDDO STEYN</t>
  </si>
  <si>
    <t>ROSS BARTLE</t>
  </si>
  <si>
    <t>MELISSA HEYMAN</t>
  </si>
  <si>
    <t>J.P SMIT</t>
  </si>
  <si>
    <t>PIERRE VD BERG</t>
  </si>
  <si>
    <t>RIKUS SCHMIDT</t>
  </si>
  <si>
    <t>JACQUES DU TOIT</t>
  </si>
  <si>
    <t>HERMAN BERNHARDT</t>
  </si>
  <si>
    <t>NAVIGATORS CHAMPIONSHIP</t>
  </si>
  <si>
    <t>DROP SCORE</t>
  </si>
  <si>
    <t>TOTAL AFTER DROP</t>
  </si>
  <si>
    <t>DRIVERS CLASS CHAMPIONSHIP</t>
  </si>
  <si>
    <t>NAVIGATORS CLASS CHAMPIONSHIP</t>
  </si>
  <si>
    <t>NON MEMBER</t>
  </si>
  <si>
    <t>RUFUS NEETHLING</t>
  </si>
  <si>
    <t>CLYDE CHALLENOR</t>
  </si>
  <si>
    <t>ASHLEY BEZUIDENHOUT</t>
  </si>
  <si>
    <t>MARYKA BRITZ</t>
  </si>
  <si>
    <t>WENDY MITCHELL</t>
  </si>
  <si>
    <t>GRAYHAM BISHOP</t>
  </si>
  <si>
    <t>RIAAN NEL</t>
  </si>
  <si>
    <t>`</t>
  </si>
  <si>
    <t>S5</t>
  </si>
  <si>
    <t>NEELS VOSLOO / MARISE ROOS</t>
  </si>
  <si>
    <t>CLYDE CHALLENOR / GRAYHAM BISHOP</t>
  </si>
  <si>
    <t>NICK DAVIDSON / ASHLEY BEZUIDENHOUT</t>
  </si>
  <si>
    <t>STEPHNO PIETERSE / MATT KOHLER</t>
  </si>
  <si>
    <t>GORDON NOLAN / MARK STEYN</t>
  </si>
  <si>
    <t>BRITTNEY DU PIESANIE / FRANCOIS VERMAAK</t>
  </si>
  <si>
    <t>IAN RADEMEYER / MARYNA BRITZ</t>
  </si>
  <si>
    <t>HENDRICO SCHMIDT / JUSTIN PEINKE</t>
  </si>
  <si>
    <t>RUFUS NEETHLING / HENRY ADAMS</t>
  </si>
  <si>
    <t>MADELEIN BRITZ / MARYKA BRITZ</t>
  </si>
  <si>
    <t>RUAN KNOETZE / WENDY MITCHELL</t>
  </si>
  <si>
    <t>JOHNNIE JOHNSTON / JAMES JOHNSTON</t>
  </si>
  <si>
    <t>KEITH McGREGOR / CHRIS JOHNSON</t>
  </si>
  <si>
    <t>DOLF COETZEE / KARL STEEG</t>
  </si>
  <si>
    <t>Pos</t>
  </si>
  <si>
    <t>NICK DAVIDSON</t>
  </si>
  <si>
    <t>STEPHNO PIETERSE</t>
  </si>
  <si>
    <t>GORDON NOLAN</t>
  </si>
  <si>
    <t>BRITTNEY DU PIESANIE</t>
  </si>
  <si>
    <t>MADELEIN BRITZ</t>
  </si>
  <si>
    <t>HENDRICO SCHMIDT</t>
  </si>
  <si>
    <t>RUAN KNOETZE</t>
  </si>
  <si>
    <t>JOHNNIE JOHNSTON</t>
  </si>
  <si>
    <t>KEITH McGREGOR</t>
  </si>
  <si>
    <t>DOLF COETZEE</t>
  </si>
  <si>
    <t>driver</t>
  </si>
  <si>
    <t>co-driver</t>
  </si>
  <si>
    <t>MARISE ROOS</t>
  </si>
  <si>
    <t>MARK STEYN</t>
  </si>
  <si>
    <t>FRANCOIS VERMAAK</t>
  </si>
  <si>
    <t>JUSTIN PEINKE</t>
  </si>
  <si>
    <t>MARYNA BRITZ</t>
  </si>
  <si>
    <t>JAMES JOHNSTON</t>
  </si>
  <si>
    <t>CHRIS JOHNSON</t>
  </si>
  <si>
    <t>KARL STEEG</t>
  </si>
  <si>
    <t>STU DAVIDSON &amp;SONS RALLY</t>
  </si>
  <si>
    <t>2018 ARC CLUB CHAMPIONSHIP - NAVIGATORS</t>
  </si>
  <si>
    <t>2018 ARC CLUB CHAMPIONSHIP - DRIVERS</t>
  </si>
  <si>
    <t xml:space="preserve">J.P SMIT / ILZE KLEINGELD </t>
  </si>
  <si>
    <t>MELISSA HEYMAN / RIAAN NEL</t>
  </si>
  <si>
    <t xml:space="preserve">ILZE KLEINGELD </t>
  </si>
  <si>
    <t>RIEKUS SCHMIDT / SHERILEE PIETERSE</t>
  </si>
  <si>
    <t>RIEKUS SCHMIDT</t>
  </si>
  <si>
    <t>ROSS BARTLE /  ROXANNE BARTLE</t>
  </si>
  <si>
    <t>ROXANNE BARTLE</t>
  </si>
  <si>
    <t>HERMAN BERNHARDT / MONIQUE SCHOLTZ</t>
  </si>
  <si>
    <t>MONIQUE SCHOLTZ</t>
  </si>
  <si>
    <t>2018 ARC CLUB CHAMPIONSHIP - CLASS DRIVERS</t>
  </si>
  <si>
    <t>2018 ARC CLUB CHAMPIONSHIP - CLASS NAVIGATORS</t>
  </si>
  <si>
    <t>CLASS</t>
  </si>
  <si>
    <t>MSA LICENCE NUMBER</t>
  </si>
  <si>
    <t>MADELAINE BRITZ</t>
  </si>
  <si>
    <t>RIAAN V HUYSSTEEN</t>
  </si>
  <si>
    <t>OE</t>
  </si>
  <si>
    <t>24-Mar-18</t>
  </si>
  <si>
    <t>12-May-18</t>
  </si>
  <si>
    <t>JAN VOSLOO</t>
  </si>
  <si>
    <t>-</t>
  </si>
  <si>
    <t>GREGORY HEINE</t>
  </si>
  <si>
    <t>DEREK LONG</t>
  </si>
  <si>
    <t>THINUS COETSEE</t>
  </si>
  <si>
    <t>WARREN KOHLER</t>
  </si>
  <si>
    <t>MARTIN KLEINGELD</t>
  </si>
  <si>
    <t>KEVIN FUTCHER</t>
  </si>
  <si>
    <t>PIET ROSSOUW</t>
  </si>
  <si>
    <t>JASON SCHREIBER</t>
  </si>
  <si>
    <t>S</t>
  </si>
  <si>
    <t>HILTON LONG</t>
  </si>
  <si>
    <t>JP JACOBS</t>
  </si>
  <si>
    <t>VAUGHN EDELING</t>
  </si>
  <si>
    <t>OE 180285</t>
  </si>
  <si>
    <t>OE 180277</t>
  </si>
  <si>
    <t>OE 150109</t>
  </si>
  <si>
    <t>THINUS COETZEE</t>
  </si>
  <si>
    <t>PAUL ALLEN</t>
  </si>
  <si>
    <t>JASON SCHRIEBER</t>
  </si>
  <si>
    <t>ALGOA RALLY</t>
  </si>
  <si>
    <t>NEILL KEETON</t>
  </si>
  <si>
    <t>GARY HEINE</t>
  </si>
  <si>
    <t>RIAAN VAN HUYSSTEEN</t>
  </si>
  <si>
    <t>6+7-Jul-18</t>
  </si>
  <si>
    <t>RIA JANSEN</t>
  </si>
  <si>
    <t>SHELDON COETZEE</t>
  </si>
  <si>
    <t>MAURITZ MALHERBE</t>
  </si>
  <si>
    <t>PAUL ALLAN</t>
  </si>
  <si>
    <t>KEITH HEINE</t>
  </si>
  <si>
    <t>DIVAN NEL</t>
  </si>
  <si>
    <t>LARIO PIETERSE</t>
  </si>
  <si>
    <t>ETIENNE MALHERBE</t>
  </si>
  <si>
    <t>DIVAN NELL</t>
  </si>
  <si>
    <t>Johan Viljoen</t>
  </si>
  <si>
    <t>Juane Viljoen</t>
  </si>
  <si>
    <t xml:space="preserve">Iddo Steyn </t>
  </si>
  <si>
    <t xml:space="preserve">Mark Irvine </t>
  </si>
  <si>
    <t xml:space="preserve">Bryan Heine </t>
  </si>
  <si>
    <t xml:space="preserve">Kevin Futcher </t>
  </si>
  <si>
    <t>Nick Davidson</t>
  </si>
  <si>
    <t>Ashley Bezuidenhout</t>
  </si>
  <si>
    <t xml:space="preserve">Ross Bartle </t>
  </si>
  <si>
    <t xml:space="preserve">Roxanne Bartle </t>
  </si>
  <si>
    <t xml:space="preserve">Ian Rademeyer </t>
  </si>
  <si>
    <t xml:space="preserve">Maryna Britz </t>
  </si>
  <si>
    <t xml:space="preserve">Riekus Schmidt </t>
  </si>
  <si>
    <t xml:space="preserve">Sherilee Pieterse </t>
  </si>
  <si>
    <t xml:space="preserve">Thinus Coetzee </t>
  </si>
  <si>
    <t xml:space="preserve">S3 </t>
  </si>
  <si>
    <t xml:space="preserve">Vaugh Edeling </t>
  </si>
  <si>
    <t xml:space="preserve">Jacques du Toit </t>
  </si>
  <si>
    <t xml:space="preserve">Ronald Rens </t>
  </si>
  <si>
    <t xml:space="preserve">Herman Bernhardt </t>
  </si>
  <si>
    <t xml:space="preserve">Monique Scholtz </t>
  </si>
  <si>
    <t xml:space="preserve">Keith McGregor </t>
  </si>
  <si>
    <t xml:space="preserve">Paul Allen </t>
  </si>
  <si>
    <t xml:space="preserve">Hendrico Schmidt </t>
  </si>
  <si>
    <t xml:space="preserve">S1 </t>
  </si>
  <si>
    <t xml:space="preserve">Justin Peinke </t>
  </si>
  <si>
    <t>dnf</t>
  </si>
  <si>
    <t xml:space="preserve">Clyde Challenor </t>
  </si>
  <si>
    <t xml:space="preserve">Grayham Bishop </t>
  </si>
  <si>
    <t xml:space="preserve">Johnnie Johnston </t>
  </si>
  <si>
    <t xml:space="preserve">James Johnston </t>
  </si>
  <si>
    <t xml:space="preserve">Gordon Nolan </t>
  </si>
  <si>
    <t xml:space="preserve">Mark Steyn </t>
  </si>
  <si>
    <t xml:space="preserve">Jan Vosloo </t>
  </si>
  <si>
    <t xml:space="preserve">Piet Rossouw </t>
  </si>
  <si>
    <t xml:space="preserve">Gregory Heine </t>
  </si>
  <si>
    <t xml:space="preserve">Jason Schreiber </t>
  </si>
  <si>
    <t xml:space="preserve">JP Smit </t>
  </si>
  <si>
    <t xml:space="preserve">Martin Kleingeld </t>
  </si>
  <si>
    <t xml:space="preserve">Rufus Neethling </t>
  </si>
  <si>
    <t xml:space="preserve">Henry Adams </t>
  </si>
  <si>
    <t xml:space="preserve">Melissa Heyman </t>
  </si>
  <si>
    <t xml:space="preserve">Riaan Nel </t>
  </si>
  <si>
    <t xml:space="preserve">Dolf Coetsee </t>
  </si>
  <si>
    <t xml:space="preserve">Karl Steeg </t>
  </si>
  <si>
    <t xml:space="preserve">Neels Vosloo </t>
  </si>
  <si>
    <t xml:space="preserve">S2 </t>
  </si>
  <si>
    <t xml:space="preserve">Marise Roos </t>
  </si>
  <si>
    <t xml:space="preserve">Warren Kohler </t>
  </si>
  <si>
    <t xml:space="preserve">Jean-Pierre Jacobs </t>
  </si>
  <si>
    <t xml:space="preserve">Derek Long </t>
  </si>
  <si>
    <t xml:space="preserve">Hilton Long </t>
  </si>
  <si>
    <t xml:space="preserve">Steph Pieterse </t>
  </si>
  <si>
    <t xml:space="preserve">Matt Kohler </t>
  </si>
  <si>
    <t xml:space="preserve">Madelaine Britz </t>
  </si>
  <si>
    <t xml:space="preserve">Maryka Britz </t>
  </si>
  <si>
    <t xml:space="preserve">Britney du Piesanie </t>
  </si>
  <si>
    <t xml:space="preserve">Francois Vermaak </t>
  </si>
  <si>
    <t xml:space="preserve">Pierre van der Berg </t>
  </si>
  <si>
    <t xml:space="preserve">Riaan van Huyssteen </t>
  </si>
  <si>
    <t xml:space="preserve">Ruan Knoetze      </t>
  </si>
  <si>
    <t xml:space="preserve">Wendy Mitchell </t>
  </si>
  <si>
    <t>ALGOA NATIONAL RALLY</t>
  </si>
  <si>
    <t>co driver</t>
  </si>
  <si>
    <t>Grayham Bishop</t>
  </si>
  <si>
    <t>Matt Kohler</t>
  </si>
  <si>
    <t>Mark Irvine</t>
  </si>
  <si>
    <t>Jason Schreiber</t>
  </si>
  <si>
    <t>Roxanne Bartle</t>
  </si>
  <si>
    <t>Ria Viljoen</t>
  </si>
  <si>
    <t>Etienne Malherbe</t>
  </si>
  <si>
    <t>Mauritz Malherbe</t>
  </si>
  <si>
    <t>Martin Kleingeld</t>
  </si>
  <si>
    <t>Neill Keeton</t>
  </si>
  <si>
    <t>Sheldon Coetzee</t>
  </si>
  <si>
    <t>Mark Steyn</t>
  </si>
  <si>
    <t>Riaan Nel</t>
  </si>
  <si>
    <t>Maryna Britz</t>
  </si>
  <si>
    <t>Francois Vermaak</t>
  </si>
  <si>
    <t>Maryka Britz</t>
  </si>
  <si>
    <t>Monique Scholtz</t>
  </si>
  <si>
    <t>Sherilee Pieterse</t>
  </si>
  <si>
    <t>Ronald Rens</t>
  </si>
  <si>
    <t>Kevin Futcher</t>
  </si>
  <si>
    <t>James Johnston</t>
  </si>
  <si>
    <t>Henry Adams</t>
  </si>
  <si>
    <t>Gary Heine</t>
  </si>
  <si>
    <t>Keith Heine</t>
  </si>
  <si>
    <t>Riaan v Huysteen</t>
  </si>
  <si>
    <t>Divan Nel</t>
  </si>
  <si>
    <t>Lario Pieterse</t>
  </si>
  <si>
    <t xml:space="preserve">Ruhaan Knoetze      </t>
  </si>
  <si>
    <t>Wendy Mitchell</t>
  </si>
  <si>
    <t>Paul Allen</t>
  </si>
  <si>
    <t>OE 150188</t>
  </si>
  <si>
    <t>Clyde Challenor</t>
  </si>
  <si>
    <t>Riekus Schmidt</t>
  </si>
  <si>
    <t>Bryan Heine</t>
  </si>
  <si>
    <t>S3R</t>
  </si>
  <si>
    <t>Hendrico Schmidt</t>
  </si>
  <si>
    <t>Justin Peinke</t>
  </si>
  <si>
    <t>Jacques du Toit</t>
  </si>
  <si>
    <t>Gregory Heine</t>
  </si>
  <si>
    <t>S2R</t>
  </si>
  <si>
    <t>Gordon Nolan</t>
  </si>
  <si>
    <t>S1R</t>
  </si>
  <si>
    <t>Jan Vosloo</t>
  </si>
  <si>
    <t>Piet Rossouw</t>
  </si>
  <si>
    <t>Johnnie Johnston</t>
  </si>
  <si>
    <t>Ismaeel Davids</t>
  </si>
  <si>
    <t>Yusuf Ganief</t>
  </si>
  <si>
    <t>S4</t>
  </si>
  <si>
    <t>Ian Rademeyer</t>
  </si>
  <si>
    <t>JP Smit</t>
  </si>
  <si>
    <t xml:space="preserve">Ruhaan Knoetze     </t>
  </si>
  <si>
    <t>Herman Bernhardt</t>
  </si>
  <si>
    <t>Britney du Piesanie</t>
  </si>
  <si>
    <t>George van Baalen</t>
  </si>
  <si>
    <t>Chantell van Baalen</t>
  </si>
  <si>
    <t>Melissa Heyman</t>
  </si>
  <si>
    <t>Madelaine Britz</t>
  </si>
  <si>
    <t>Steph Pieterse</t>
  </si>
  <si>
    <t>Riaan van Huyssteen</t>
  </si>
  <si>
    <t>Divan Nell</t>
  </si>
  <si>
    <t>Pierre vd Berg</t>
  </si>
  <si>
    <t>Rudi Mostert</t>
  </si>
  <si>
    <t>excl</t>
  </si>
  <si>
    <t>Ross Bartle</t>
  </si>
  <si>
    <t>Iddo Steyn</t>
  </si>
  <si>
    <t>Rufus Neethling</t>
  </si>
  <si>
    <t>Keith McGregor</t>
  </si>
  <si>
    <t>Eastbay Civils Safari - Wolwefontein</t>
  </si>
  <si>
    <t>EASTBAY CIVILS SAFARI</t>
  </si>
  <si>
    <t>01-Sept-18</t>
  </si>
  <si>
    <t>EXCL</t>
  </si>
  <si>
    <t>RUHAAN KNOETZE</t>
  </si>
  <si>
    <t>ISMAEEL DAVIDS</t>
  </si>
  <si>
    <t>GEORGE VAN BAALEN</t>
  </si>
  <si>
    <t>HEINE
SPORT 1</t>
  </si>
  <si>
    <t>HEINE
SPORT 2</t>
  </si>
  <si>
    <t>YUSUF GANIEF</t>
  </si>
  <si>
    <t>RUDI MOSTERT</t>
  </si>
  <si>
    <t>50k Challenge</t>
  </si>
  <si>
    <t>CHANTELL VAN BAALEN</t>
  </si>
  <si>
    <t>Neels Vosloo</t>
  </si>
  <si>
    <t>Juan Pierre (JP) Smit</t>
  </si>
  <si>
    <t>Andre Bezuidenhout</t>
  </si>
  <si>
    <t>Derek Long</t>
  </si>
  <si>
    <t>Johan Nel</t>
  </si>
  <si>
    <t>Paul van Heerden</t>
  </si>
  <si>
    <t>Ruhaan Knoetze</t>
  </si>
  <si>
    <t>Pierre van der Berg</t>
  </si>
  <si>
    <t>Marise Roos</t>
  </si>
  <si>
    <t>Ruan Gerber</t>
  </si>
  <si>
    <t>Nicola van Heerden</t>
  </si>
  <si>
    <t>Juanita Theron</t>
  </si>
  <si>
    <t>Jana Scholtz</t>
  </si>
  <si>
    <t>20-Oct-18</t>
  </si>
  <si>
    <t>ANDRE BEZUIDENHOUT</t>
  </si>
  <si>
    <t>JOHAN NEL</t>
  </si>
  <si>
    <t/>
  </si>
  <si>
    <t>PAUL VAN HEERDEN</t>
  </si>
  <si>
    <r>
      <t>S2/</t>
    </r>
    <r>
      <rPr>
        <b/>
        <sz val="11"/>
        <color theme="1"/>
        <rFont val="Calibri"/>
        <family val="2"/>
        <scheme val="minor"/>
      </rPr>
      <t>S3</t>
    </r>
  </si>
  <si>
    <r>
      <t>S2</t>
    </r>
    <r>
      <rPr>
        <b/>
        <sz val="11"/>
        <color theme="1"/>
        <rFont val="Calibri"/>
        <family val="2"/>
        <scheme val="minor"/>
      </rPr>
      <t>/S3</t>
    </r>
  </si>
  <si>
    <t>RUAN GERBER</t>
  </si>
  <si>
    <t>JUANITA THERON</t>
  </si>
  <si>
    <t>ROUND 5</t>
  </si>
  <si>
    <t>Fountains Mall - JBAY</t>
  </si>
  <si>
    <t>JANA SCHOLTZ</t>
  </si>
  <si>
    <t>NICOLA VAN HEERDEN</t>
  </si>
  <si>
    <t>JACQUES LOUW</t>
  </si>
  <si>
    <t>BRANDON HATTINGH</t>
  </si>
  <si>
    <t>FERDIE BESTER</t>
  </si>
  <si>
    <t>MICHAEL KLICHOWICZ</t>
  </si>
  <si>
    <t>RAZLEY RYKLIEF</t>
  </si>
  <si>
    <t>RIKUS FOURIE</t>
  </si>
  <si>
    <t>JAKES CRONJE</t>
  </si>
  <si>
    <t>OE 7562</t>
  </si>
  <si>
    <t>OE 13002</t>
  </si>
  <si>
    <t>OE 20078</t>
  </si>
  <si>
    <t>05030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</si>
</sst>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8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/>
      <name val="Century"/>
      <family val="1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/>
    <xf numFmtId="0" fontId="3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2" borderId="3" xfId="0" applyFill="1" applyBorder="1"/>
    <xf numFmtId="0" fontId="0" fillId="0" borderId="6" xfId="0" applyFill="1" applyBorder="1"/>
    <xf numFmtId="0" fontId="0" fillId="2" borderId="0" xfId="0" applyFill="1"/>
    <xf numFmtId="0" fontId="0" fillId="3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1" fillId="0" borderId="11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0" xfId="0" applyNumberForma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164" fontId="0" fillId="0" borderId="17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0" xfId="0" applyFill="1" applyBorder="1"/>
    <xf numFmtId="0" fontId="0" fillId="0" borderId="0" xfId="0" applyFill="1" applyBorder="1" applyAlignment="1">
      <alignment wrapText="1"/>
    </xf>
    <xf numFmtId="0" fontId="0" fillId="0" borderId="26" xfId="0" applyFill="1" applyBorder="1"/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6" xfId="0" applyBorder="1"/>
    <xf numFmtId="0" fontId="0" fillId="0" borderId="33" xfId="0" applyFill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0" fontId="0" fillId="0" borderId="10" xfId="0" quotePrefix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Border="1"/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6" xfId="0" quotePrefix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6" fillId="0" borderId="0" xfId="0" applyFont="1" applyAlignment="1"/>
    <xf numFmtId="0" fontId="0" fillId="0" borderId="15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0" fillId="0" borderId="34" xfId="0" applyNumberFormat="1" applyBorder="1" applyAlignment="1">
      <alignment horizontal="center"/>
    </xf>
    <xf numFmtId="0" fontId="0" fillId="0" borderId="16" xfId="0" applyNumberForma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4" fontId="1" fillId="0" borderId="31" xfId="0" quotePrefix="1" applyNumberFormat="1" applyFont="1" applyFill="1" applyBorder="1" applyAlignment="1">
      <alignment horizontal="center"/>
    </xf>
    <xf numFmtId="0" fontId="1" fillId="0" borderId="31" xfId="0" quotePrefix="1" applyFon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0" borderId="6" xfId="0" quotePrefix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quotePrefix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6" borderId="1" xfId="0" applyFill="1" applyBorder="1"/>
    <xf numFmtId="0" fontId="0" fillId="6" borderId="6" xfId="0" applyFill="1" applyBorder="1"/>
    <xf numFmtId="0" fontId="0" fillId="6" borderId="1" xfId="0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2" xfId="0" applyFill="1" applyBorder="1"/>
    <xf numFmtId="0" fontId="5" fillId="0" borderId="26" xfId="0" applyFont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5" xfId="0" applyNumberFormat="1" applyFont="1" applyBorder="1" applyAlignment="1">
      <alignment horizontal="center"/>
    </xf>
    <xf numFmtId="164" fontId="0" fillId="7" borderId="21" xfId="0" applyNumberFormat="1" applyFont="1" applyFill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8" xfId="0" applyNumberFormat="1" applyFont="1" applyBorder="1" applyAlignment="1">
      <alignment horizontal="center"/>
    </xf>
    <xf numFmtId="164" fontId="0" fillId="0" borderId="24" xfId="0" applyNumberFormat="1" applyFont="1" applyBorder="1" applyAlignment="1">
      <alignment horizontal="center"/>
    </xf>
    <xf numFmtId="164" fontId="0" fillId="0" borderId="2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quotePrefix="1" applyFont="1" applyFill="1" applyBorder="1" applyAlignment="1">
      <alignment horizontal="center"/>
    </xf>
    <xf numFmtId="0" fontId="0" fillId="2" borderId="1" xfId="0" quotePrefix="1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6" xfId="0" quotePrefix="1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6" xfId="0" quotePrefix="1" applyFont="1" applyFill="1" applyBorder="1" applyAlignment="1">
      <alignment horizontal="center"/>
    </xf>
    <xf numFmtId="164" fontId="0" fillId="0" borderId="35" xfId="0" applyNumberFormat="1" applyFont="1" applyBorder="1" applyAlignment="1">
      <alignment horizontal="center"/>
    </xf>
    <xf numFmtId="164" fontId="0" fillId="7" borderId="29" xfId="0" applyNumberFormat="1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7" borderId="19" xfId="0" applyNumberForma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0" borderId="7" xfId="0" quotePrefix="1" applyFill="1" applyBorder="1" applyAlignment="1">
      <alignment horizontal="center"/>
    </xf>
    <xf numFmtId="164" fontId="0" fillId="7" borderId="21" xfId="0" applyNumberFormat="1" applyFill="1" applyBorder="1" applyAlignment="1">
      <alignment horizontal="center"/>
    </xf>
    <xf numFmtId="164" fontId="0" fillId="7" borderId="29" xfId="0" applyNumberForma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26" xfId="0" applyFont="1" applyFill="1" applyBorder="1"/>
    <xf numFmtId="0" fontId="10" fillId="0" borderId="25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7" xfId="0" applyFont="1" applyFill="1" applyBorder="1"/>
    <xf numFmtId="0" fontId="10" fillId="2" borderId="8" xfId="0" applyFont="1" applyFill="1" applyBorder="1" applyAlignment="1">
      <alignment horizontal="center"/>
    </xf>
    <xf numFmtId="164" fontId="0" fillId="7" borderId="19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26" xfId="0" quotePrefix="1" applyFont="1" applyFill="1" applyBorder="1" applyAlignment="1">
      <alignment horizontal="center"/>
    </xf>
    <xf numFmtId="0" fontId="0" fillId="13" borderId="1" xfId="0" quotePrefix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5" fontId="1" fillId="0" borderId="2" xfId="0" applyNumberFormat="1" applyFont="1" applyBorder="1" applyAlignment="1">
      <alignment horizontal="center"/>
    </xf>
    <xf numFmtId="15" fontId="1" fillId="0" borderId="1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4" borderId="33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2" borderId="33" xfId="0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/>
    </xf>
    <xf numFmtId="0" fontId="1" fillId="14" borderId="9" xfId="0" applyFont="1" applyFill="1" applyBorder="1" applyAlignment="1">
      <alignment horizontal="center" vertical="center" wrapText="1"/>
    </xf>
    <xf numFmtId="0" fontId="1" fillId="14" borderId="10" xfId="0" applyFont="1" applyFill="1" applyBorder="1" applyAlignment="1">
      <alignment horizontal="center" vertical="center"/>
    </xf>
    <xf numFmtId="0" fontId="1" fillId="14" borderId="10" xfId="0" applyFont="1" applyFill="1" applyBorder="1" applyAlignment="1">
      <alignment horizontal="center" vertical="center" wrapText="1"/>
    </xf>
    <xf numFmtId="0" fontId="1" fillId="14" borderId="12" xfId="0" applyFont="1" applyFill="1" applyBorder="1" applyAlignment="1">
      <alignment horizontal="center" vertical="center" wrapText="1"/>
    </xf>
    <xf numFmtId="164" fontId="1" fillId="14" borderId="15" xfId="0" applyNumberFormat="1" applyFont="1" applyFill="1" applyBorder="1" applyAlignment="1">
      <alignment horizontal="center" vertical="center"/>
    </xf>
    <xf numFmtId="164" fontId="0" fillId="14" borderId="19" xfId="0" applyNumberFormat="1" applyFill="1" applyBorder="1" applyAlignment="1">
      <alignment horizontal="center" vertical="center" wrapText="1"/>
    </xf>
    <xf numFmtId="0" fontId="1" fillId="14" borderId="15" xfId="0" applyFont="1" applyFill="1" applyBorder="1" applyAlignment="1">
      <alignment horizontal="center" vertical="center" wrapText="1"/>
    </xf>
    <xf numFmtId="0" fontId="0" fillId="14" borderId="16" xfId="0" applyFill="1" applyBorder="1" applyAlignment="1">
      <alignment horizontal="center" wrapText="1"/>
    </xf>
    <xf numFmtId="0" fontId="0" fillId="14" borderId="17" xfId="0" applyFill="1" applyBorder="1" applyAlignment="1">
      <alignment horizontal="center"/>
    </xf>
    <xf numFmtId="0" fontId="1" fillId="14" borderId="15" xfId="0" applyNumberFormat="1" applyFont="1" applyFill="1" applyBorder="1" applyAlignment="1">
      <alignment horizontal="center"/>
    </xf>
    <xf numFmtId="0" fontId="1" fillId="14" borderId="18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14" borderId="15" xfId="0" applyFont="1" applyFill="1" applyBorder="1" applyAlignment="1">
      <alignment horizontal="center" vertical="center" wrapText="1"/>
    </xf>
    <xf numFmtId="0" fontId="11" fillId="14" borderId="16" xfId="0" applyFont="1" applyFill="1" applyBorder="1" applyAlignment="1">
      <alignment horizontal="center" wrapText="1"/>
    </xf>
    <xf numFmtId="0" fontId="11" fillId="14" borderId="17" xfId="0" applyFont="1" applyFill="1" applyBorder="1" applyAlignment="1">
      <alignment horizontal="center"/>
    </xf>
    <xf numFmtId="0" fontId="11" fillId="14" borderId="15" xfId="0" applyNumberFormat="1" applyFont="1" applyFill="1" applyBorder="1" applyAlignment="1">
      <alignment horizontal="center"/>
    </xf>
    <xf numFmtId="0" fontId="11" fillId="14" borderId="18" xfId="0" applyNumberFormat="1" applyFont="1" applyFill="1" applyBorder="1" applyAlignment="1">
      <alignment horizontal="center"/>
    </xf>
    <xf numFmtId="0" fontId="0" fillId="0" borderId="37" xfId="0" applyFill="1" applyBorder="1"/>
    <xf numFmtId="0" fontId="0" fillId="0" borderId="37" xfId="0" quotePrefix="1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4" borderId="37" xfId="0" quotePrefix="1" applyFont="1" applyFill="1" applyBorder="1" applyAlignment="1">
      <alignment horizontal="center"/>
    </xf>
    <xf numFmtId="0" fontId="0" fillId="0" borderId="39" xfId="0" applyNumberFormat="1" applyFont="1" applyBorder="1" applyAlignment="1">
      <alignment horizontal="center"/>
    </xf>
    <xf numFmtId="164" fontId="0" fillId="0" borderId="40" xfId="0" applyNumberFormat="1" applyFont="1" applyBorder="1" applyAlignment="1">
      <alignment horizontal="center"/>
    </xf>
    <xf numFmtId="0" fontId="11" fillId="14" borderId="39" xfId="0" applyNumberFormat="1" applyFont="1" applyFill="1" applyBorder="1" applyAlignment="1">
      <alignment horizontal="center"/>
    </xf>
    <xf numFmtId="164" fontId="0" fillId="0" borderId="41" xfId="0" applyNumberFormat="1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14" borderId="16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0" borderId="33" xfId="0" quotePrefix="1" applyFill="1" applyBorder="1" applyAlignment="1">
      <alignment horizontal="center"/>
    </xf>
    <xf numFmtId="0" fontId="1" fillId="15" borderId="15" xfId="0" applyFont="1" applyFill="1" applyBorder="1" applyAlignment="1">
      <alignment horizontal="center" vertical="center" wrapText="1"/>
    </xf>
    <xf numFmtId="0" fontId="0" fillId="15" borderId="16" xfId="0" applyFill="1" applyBorder="1" applyAlignment="1">
      <alignment horizontal="center" wrapText="1"/>
    </xf>
    <xf numFmtId="0" fontId="0" fillId="15" borderId="17" xfId="0" applyFill="1" applyBorder="1" applyAlignment="1">
      <alignment horizontal="center"/>
    </xf>
    <xf numFmtId="0" fontId="3" fillId="15" borderId="15" xfId="0" applyNumberFormat="1" applyFont="1" applyFill="1" applyBorder="1" applyAlignment="1">
      <alignment horizontal="center"/>
    </xf>
    <xf numFmtId="0" fontId="3" fillId="15" borderId="18" xfId="0" applyNumberFormat="1" applyFont="1" applyFill="1" applyBorder="1" applyAlignment="1">
      <alignment horizontal="center"/>
    </xf>
    <xf numFmtId="0" fontId="3" fillId="15" borderId="16" xfId="0" applyNumberFormat="1" applyFont="1" applyFill="1" applyBorder="1" applyAlignment="1">
      <alignment horizontal="center"/>
    </xf>
    <xf numFmtId="0" fontId="3" fillId="15" borderId="28" xfId="0" applyNumberFormat="1" applyFont="1" applyFill="1" applyBorder="1" applyAlignment="1">
      <alignment horizontal="center"/>
    </xf>
    <xf numFmtId="0" fontId="3" fillId="15" borderId="34" xfId="0" applyNumberFormat="1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/>
    </xf>
    <xf numFmtId="0" fontId="1" fillId="15" borderId="9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center" vertical="center" wrapText="1"/>
    </xf>
    <xf numFmtId="0" fontId="1" fillId="15" borderId="12" xfId="0" applyFont="1" applyFill="1" applyBorder="1" applyAlignment="1">
      <alignment horizontal="center" vertical="center" wrapText="1"/>
    </xf>
    <xf numFmtId="164" fontId="1" fillId="15" borderId="15" xfId="0" applyNumberFormat="1" applyFont="1" applyFill="1" applyBorder="1" applyAlignment="1">
      <alignment horizontal="center" vertical="center"/>
    </xf>
    <xf numFmtId="164" fontId="0" fillId="15" borderId="19" xfId="0" applyNumberFormat="1" applyFill="1" applyBorder="1" applyAlignment="1">
      <alignment horizontal="center" vertical="center" wrapText="1"/>
    </xf>
    <xf numFmtId="0" fontId="0" fillId="2" borderId="26" xfId="0" quotePrefix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5" borderId="6" xfId="0" quotePrefix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7.pn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6.jpe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166684</xdr:colOff>
      <xdr:row>4</xdr:row>
      <xdr:rowOff>11906</xdr:rowOff>
    </xdr:from>
    <xdr:to>
      <xdr:col>5</xdr:col>
      <xdr:colOff>940590</xdr:colOff>
      <xdr:row>4</xdr:row>
      <xdr:rowOff>547687</xdr:rowOff>
    </xdr:to>
    <xdr:pic>
      <xdr:nvPicPr>
        <xdr:cNvPr id="4" name="Picture 3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4869653" y="1476375"/>
          <a:ext cx="773906" cy="535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35718</xdr:rowOff>
    </xdr:from>
    <xdr:to>
      <xdr:col>4</xdr:col>
      <xdr:colOff>1012031</xdr:colOff>
      <xdr:row>4</xdr:row>
      <xdr:rowOff>552450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2844" y="1500187"/>
          <a:ext cx="964406" cy="5167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2547937</xdr:colOff>
      <xdr:row>4</xdr:row>
      <xdr:rowOff>516731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92969"/>
          <a:ext cx="2547937" cy="1095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428625</xdr:colOff>
      <xdr:row>0</xdr:row>
      <xdr:rowOff>0</xdr:rowOff>
    </xdr:from>
    <xdr:to>
      <xdr:col>1</xdr:col>
      <xdr:colOff>2500312</xdr:colOff>
      <xdr:row>3</xdr:row>
      <xdr:rowOff>61990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0"/>
          <a:ext cx="2071687" cy="96686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4</xdr:row>
      <xdr:rowOff>47625</xdr:rowOff>
    </xdr:from>
    <xdr:to>
      <xdr:col>6</xdr:col>
      <xdr:colOff>990600</xdr:colOff>
      <xdr:row>4</xdr:row>
      <xdr:rowOff>535781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1524000"/>
          <a:ext cx="952500" cy="4881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31750</xdr:colOff>
      <xdr:row>4</xdr:row>
      <xdr:rowOff>95250</xdr:rowOff>
    </xdr:from>
    <xdr:to>
      <xdr:col>8</xdr:col>
      <xdr:colOff>0</xdr:colOff>
      <xdr:row>4</xdr:row>
      <xdr:rowOff>556985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72" t="6648"/>
        <a:stretch/>
      </xdr:blipFill>
      <xdr:spPr bwMode="auto">
        <a:xfrm>
          <a:off x="6826250" y="1587500"/>
          <a:ext cx="1016000" cy="4617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37673</xdr:colOff>
      <xdr:row>4</xdr:row>
      <xdr:rowOff>107158</xdr:rowOff>
    </xdr:from>
    <xdr:to>
      <xdr:col>8</xdr:col>
      <xdr:colOff>1018620</xdr:colOff>
      <xdr:row>4</xdr:row>
      <xdr:rowOff>468580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1642" y="1583533"/>
          <a:ext cx="980947" cy="361422"/>
        </a:xfrm>
        <a:prstGeom prst="rect">
          <a:avLst/>
        </a:prstGeom>
      </xdr:spPr>
    </xdr:pic>
    <xdr:clientData/>
  </xdr:twoCellAnchor>
  <xdr:twoCellAnchor editAs="oneCell">
    <xdr:from>
      <xdr:col>9</xdr:col>
      <xdr:colOff>35720</xdr:colOff>
      <xdr:row>4</xdr:row>
      <xdr:rowOff>119062</xdr:rowOff>
    </xdr:from>
    <xdr:to>
      <xdr:col>9</xdr:col>
      <xdr:colOff>1022515</xdr:colOff>
      <xdr:row>4</xdr:row>
      <xdr:rowOff>545887</xdr:rowOff>
    </xdr:to>
    <xdr:pic>
      <xdr:nvPicPr>
        <xdr:cNvPr id="11" name="Picture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117"/>
        <a:stretch/>
      </xdr:blipFill>
      <xdr:spPr bwMode="auto">
        <a:xfrm>
          <a:off x="9977439" y="1595437"/>
          <a:ext cx="986795" cy="42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35720</xdr:colOff>
      <xdr:row>4</xdr:row>
      <xdr:rowOff>119062</xdr:rowOff>
    </xdr:from>
    <xdr:ext cx="986795" cy="426825"/>
    <xdr:pic>
      <xdr:nvPicPr>
        <xdr:cNvPr id="12" name="Picture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117"/>
        <a:stretch/>
      </xdr:blipFill>
      <xdr:spPr bwMode="auto">
        <a:xfrm>
          <a:off x="9977439" y="1595437"/>
          <a:ext cx="986795" cy="42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166684</xdr:colOff>
      <xdr:row>4</xdr:row>
      <xdr:rowOff>11906</xdr:rowOff>
    </xdr:from>
    <xdr:to>
      <xdr:col>5</xdr:col>
      <xdr:colOff>940590</xdr:colOff>
      <xdr:row>4</xdr:row>
      <xdr:rowOff>547687</xdr:rowOff>
    </xdr:to>
    <xdr:pic>
      <xdr:nvPicPr>
        <xdr:cNvPr id="5" name="Picture 4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4872034" y="1478756"/>
          <a:ext cx="773906" cy="535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35718</xdr:rowOff>
    </xdr:from>
    <xdr:to>
      <xdr:col>4</xdr:col>
      <xdr:colOff>1012031</xdr:colOff>
      <xdr:row>4</xdr:row>
      <xdr:rowOff>552450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502568"/>
          <a:ext cx="964406" cy="5167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</xdr:row>
      <xdr:rowOff>1</xdr:rowOff>
    </xdr:from>
    <xdr:to>
      <xdr:col>1</xdr:col>
      <xdr:colOff>2524125</xdr:colOff>
      <xdr:row>4</xdr:row>
      <xdr:rowOff>504826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92970"/>
          <a:ext cx="2524125" cy="10596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452437</xdr:colOff>
      <xdr:row>0</xdr:row>
      <xdr:rowOff>0</xdr:rowOff>
    </xdr:from>
    <xdr:to>
      <xdr:col>1</xdr:col>
      <xdr:colOff>2524124</xdr:colOff>
      <xdr:row>3</xdr:row>
      <xdr:rowOff>73896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" y="0"/>
          <a:ext cx="2071687" cy="96686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4</xdr:row>
      <xdr:rowOff>66675</xdr:rowOff>
    </xdr:from>
    <xdr:to>
      <xdr:col>6</xdr:col>
      <xdr:colOff>1028700</xdr:colOff>
      <xdr:row>4</xdr:row>
      <xdr:rowOff>554831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1543050"/>
          <a:ext cx="952500" cy="4881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38100</xdr:colOff>
      <xdr:row>4</xdr:row>
      <xdr:rowOff>47625</xdr:rowOff>
    </xdr:from>
    <xdr:to>
      <xdr:col>6</xdr:col>
      <xdr:colOff>990600</xdr:colOff>
      <xdr:row>4</xdr:row>
      <xdr:rowOff>535781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1495425"/>
          <a:ext cx="952500" cy="4881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31750</xdr:colOff>
      <xdr:row>4</xdr:row>
      <xdr:rowOff>95250</xdr:rowOff>
    </xdr:from>
    <xdr:to>
      <xdr:col>8</xdr:col>
      <xdr:colOff>0</xdr:colOff>
      <xdr:row>4</xdr:row>
      <xdr:rowOff>556985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72" t="6648"/>
        <a:stretch/>
      </xdr:blipFill>
      <xdr:spPr bwMode="auto">
        <a:xfrm>
          <a:off x="6832600" y="1571625"/>
          <a:ext cx="1016000" cy="4617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37673</xdr:colOff>
      <xdr:row>4</xdr:row>
      <xdr:rowOff>107158</xdr:rowOff>
    </xdr:from>
    <xdr:to>
      <xdr:col>8</xdr:col>
      <xdr:colOff>1018620</xdr:colOff>
      <xdr:row>4</xdr:row>
      <xdr:rowOff>468580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023" y="1583533"/>
          <a:ext cx="980947" cy="361422"/>
        </a:xfrm>
        <a:prstGeom prst="rect">
          <a:avLst/>
        </a:prstGeom>
      </xdr:spPr>
    </xdr:pic>
    <xdr:clientData/>
  </xdr:twoCellAnchor>
  <xdr:twoCellAnchor editAs="oneCell">
    <xdr:from>
      <xdr:col>9</xdr:col>
      <xdr:colOff>35720</xdr:colOff>
      <xdr:row>4</xdr:row>
      <xdr:rowOff>119062</xdr:rowOff>
    </xdr:from>
    <xdr:to>
      <xdr:col>9</xdr:col>
      <xdr:colOff>1022515</xdr:colOff>
      <xdr:row>4</xdr:row>
      <xdr:rowOff>545887</xdr:rowOff>
    </xdr:to>
    <xdr:pic>
      <xdr:nvPicPr>
        <xdr:cNvPr id="13" name="Picture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117"/>
        <a:stretch/>
      </xdr:blipFill>
      <xdr:spPr bwMode="auto">
        <a:xfrm>
          <a:off x="9979820" y="1595437"/>
          <a:ext cx="986795" cy="42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35720</xdr:colOff>
      <xdr:row>4</xdr:row>
      <xdr:rowOff>119062</xdr:rowOff>
    </xdr:from>
    <xdr:to>
      <xdr:col>10</xdr:col>
      <xdr:colOff>1022515</xdr:colOff>
      <xdr:row>4</xdr:row>
      <xdr:rowOff>545887</xdr:rowOff>
    </xdr:to>
    <xdr:pic>
      <xdr:nvPicPr>
        <xdr:cNvPr id="14" name="Picture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117"/>
        <a:stretch/>
      </xdr:blipFill>
      <xdr:spPr bwMode="auto">
        <a:xfrm>
          <a:off x="9979820" y="1595437"/>
          <a:ext cx="986795" cy="42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142874</xdr:colOff>
      <xdr:row>4</xdr:row>
      <xdr:rowOff>11906</xdr:rowOff>
    </xdr:from>
    <xdr:to>
      <xdr:col>5</xdr:col>
      <xdr:colOff>916780</xdr:colOff>
      <xdr:row>4</xdr:row>
      <xdr:rowOff>547687</xdr:rowOff>
    </xdr:to>
    <xdr:pic>
      <xdr:nvPicPr>
        <xdr:cNvPr id="4" name="Picture 3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4845843" y="1476375"/>
          <a:ext cx="773906" cy="535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1</xdr:rowOff>
    </xdr:from>
    <xdr:to>
      <xdr:col>1</xdr:col>
      <xdr:colOff>2559844</xdr:colOff>
      <xdr:row>4</xdr:row>
      <xdr:rowOff>504826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92970"/>
          <a:ext cx="2559844" cy="10596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47625</xdr:colOff>
      <xdr:row>4</xdr:row>
      <xdr:rowOff>35718</xdr:rowOff>
    </xdr:from>
    <xdr:to>
      <xdr:col>4</xdr:col>
      <xdr:colOff>1012031</xdr:colOff>
      <xdr:row>4</xdr:row>
      <xdr:rowOff>552450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502568"/>
          <a:ext cx="964406" cy="5167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369093</xdr:colOff>
      <xdr:row>0</xdr:row>
      <xdr:rowOff>0</xdr:rowOff>
    </xdr:from>
    <xdr:to>
      <xdr:col>1</xdr:col>
      <xdr:colOff>2440780</xdr:colOff>
      <xdr:row>3</xdr:row>
      <xdr:rowOff>73896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3" y="0"/>
          <a:ext cx="2071687" cy="966865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4</xdr:row>
      <xdr:rowOff>57150</xdr:rowOff>
    </xdr:from>
    <xdr:to>
      <xdr:col>6</xdr:col>
      <xdr:colOff>1009650</xdr:colOff>
      <xdr:row>4</xdr:row>
      <xdr:rowOff>545306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1533525"/>
          <a:ext cx="952500" cy="4881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31750</xdr:colOff>
      <xdr:row>4</xdr:row>
      <xdr:rowOff>95250</xdr:rowOff>
    </xdr:from>
    <xdr:to>
      <xdr:col>8</xdr:col>
      <xdr:colOff>0</xdr:colOff>
      <xdr:row>4</xdr:row>
      <xdr:rowOff>556985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72" t="6648"/>
        <a:stretch/>
      </xdr:blipFill>
      <xdr:spPr bwMode="auto">
        <a:xfrm>
          <a:off x="7880350" y="1571625"/>
          <a:ext cx="1016000" cy="4617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37673</xdr:colOff>
      <xdr:row>4</xdr:row>
      <xdr:rowOff>107158</xdr:rowOff>
    </xdr:from>
    <xdr:to>
      <xdr:col>8</xdr:col>
      <xdr:colOff>1018620</xdr:colOff>
      <xdr:row>4</xdr:row>
      <xdr:rowOff>468580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023" y="1583533"/>
          <a:ext cx="980947" cy="361422"/>
        </a:xfrm>
        <a:prstGeom prst="rect">
          <a:avLst/>
        </a:prstGeom>
      </xdr:spPr>
    </xdr:pic>
    <xdr:clientData/>
  </xdr:twoCellAnchor>
  <xdr:twoCellAnchor editAs="oneCell">
    <xdr:from>
      <xdr:col>9</xdr:col>
      <xdr:colOff>35720</xdr:colOff>
      <xdr:row>4</xdr:row>
      <xdr:rowOff>119062</xdr:rowOff>
    </xdr:from>
    <xdr:to>
      <xdr:col>9</xdr:col>
      <xdr:colOff>1022515</xdr:colOff>
      <xdr:row>4</xdr:row>
      <xdr:rowOff>545887</xdr:rowOff>
    </xdr:to>
    <xdr:pic>
      <xdr:nvPicPr>
        <xdr:cNvPr id="11" name="Picture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117"/>
        <a:stretch/>
      </xdr:blipFill>
      <xdr:spPr bwMode="auto">
        <a:xfrm>
          <a:off x="9979820" y="1595437"/>
          <a:ext cx="986795" cy="42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35720</xdr:colOff>
      <xdr:row>4</xdr:row>
      <xdr:rowOff>119062</xdr:rowOff>
    </xdr:from>
    <xdr:to>
      <xdr:col>10</xdr:col>
      <xdr:colOff>1022515</xdr:colOff>
      <xdr:row>4</xdr:row>
      <xdr:rowOff>545887</xdr:rowOff>
    </xdr:to>
    <xdr:pic>
      <xdr:nvPicPr>
        <xdr:cNvPr id="12" name="Picture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117"/>
        <a:stretch/>
      </xdr:blipFill>
      <xdr:spPr bwMode="auto">
        <a:xfrm>
          <a:off x="11027570" y="1595437"/>
          <a:ext cx="986795" cy="42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166684</xdr:colOff>
      <xdr:row>4</xdr:row>
      <xdr:rowOff>11906</xdr:rowOff>
    </xdr:from>
    <xdr:to>
      <xdr:col>5</xdr:col>
      <xdr:colOff>940590</xdr:colOff>
      <xdr:row>4</xdr:row>
      <xdr:rowOff>547687</xdr:rowOff>
    </xdr:to>
    <xdr:pic>
      <xdr:nvPicPr>
        <xdr:cNvPr id="4" name="Picture 3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4872034" y="1478756"/>
          <a:ext cx="773906" cy="535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142874</xdr:colOff>
      <xdr:row>4</xdr:row>
      <xdr:rowOff>11906</xdr:rowOff>
    </xdr:from>
    <xdr:to>
      <xdr:col>5</xdr:col>
      <xdr:colOff>916780</xdr:colOff>
      <xdr:row>4</xdr:row>
      <xdr:rowOff>547687</xdr:rowOff>
    </xdr:to>
    <xdr:pic>
      <xdr:nvPicPr>
        <xdr:cNvPr id="6" name="Picture 5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4848224" y="1478756"/>
          <a:ext cx="773906" cy="535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35718</xdr:rowOff>
    </xdr:from>
    <xdr:to>
      <xdr:col>4</xdr:col>
      <xdr:colOff>1012031</xdr:colOff>
      <xdr:row>4</xdr:row>
      <xdr:rowOff>552450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502568"/>
          <a:ext cx="964406" cy="5167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</xdr:row>
      <xdr:rowOff>1</xdr:rowOff>
    </xdr:from>
    <xdr:to>
      <xdr:col>1</xdr:col>
      <xdr:colOff>2547937</xdr:colOff>
      <xdr:row>4</xdr:row>
      <xdr:rowOff>504826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92970"/>
          <a:ext cx="2547937" cy="10596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452437</xdr:colOff>
      <xdr:row>0</xdr:row>
      <xdr:rowOff>0</xdr:rowOff>
    </xdr:from>
    <xdr:to>
      <xdr:col>1</xdr:col>
      <xdr:colOff>2524124</xdr:colOff>
      <xdr:row>3</xdr:row>
      <xdr:rowOff>73896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" y="0"/>
          <a:ext cx="2071687" cy="966865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4</xdr:row>
      <xdr:rowOff>57150</xdr:rowOff>
    </xdr:from>
    <xdr:to>
      <xdr:col>6</xdr:col>
      <xdr:colOff>1009650</xdr:colOff>
      <xdr:row>4</xdr:row>
      <xdr:rowOff>545306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1504950"/>
          <a:ext cx="952500" cy="4881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31750</xdr:colOff>
      <xdr:row>4</xdr:row>
      <xdr:rowOff>95250</xdr:rowOff>
    </xdr:from>
    <xdr:to>
      <xdr:col>8</xdr:col>
      <xdr:colOff>0</xdr:colOff>
      <xdr:row>4</xdr:row>
      <xdr:rowOff>556985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72" t="6648"/>
        <a:stretch/>
      </xdr:blipFill>
      <xdr:spPr bwMode="auto">
        <a:xfrm>
          <a:off x="7880350" y="1571625"/>
          <a:ext cx="1016000" cy="4617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37673</xdr:colOff>
      <xdr:row>4</xdr:row>
      <xdr:rowOff>107158</xdr:rowOff>
    </xdr:from>
    <xdr:to>
      <xdr:col>8</xdr:col>
      <xdr:colOff>1018620</xdr:colOff>
      <xdr:row>4</xdr:row>
      <xdr:rowOff>468580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023" y="1583533"/>
          <a:ext cx="980947" cy="361422"/>
        </a:xfrm>
        <a:prstGeom prst="rect">
          <a:avLst/>
        </a:prstGeom>
      </xdr:spPr>
    </xdr:pic>
    <xdr:clientData/>
  </xdr:twoCellAnchor>
  <xdr:twoCellAnchor editAs="oneCell">
    <xdr:from>
      <xdr:col>9</xdr:col>
      <xdr:colOff>35720</xdr:colOff>
      <xdr:row>4</xdr:row>
      <xdr:rowOff>119062</xdr:rowOff>
    </xdr:from>
    <xdr:to>
      <xdr:col>9</xdr:col>
      <xdr:colOff>1022515</xdr:colOff>
      <xdr:row>4</xdr:row>
      <xdr:rowOff>545887</xdr:rowOff>
    </xdr:to>
    <xdr:pic>
      <xdr:nvPicPr>
        <xdr:cNvPr id="13" name="Picture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117"/>
        <a:stretch/>
      </xdr:blipFill>
      <xdr:spPr bwMode="auto">
        <a:xfrm>
          <a:off x="9979820" y="1595437"/>
          <a:ext cx="986795" cy="42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35720</xdr:colOff>
      <xdr:row>4</xdr:row>
      <xdr:rowOff>119062</xdr:rowOff>
    </xdr:from>
    <xdr:to>
      <xdr:col>10</xdr:col>
      <xdr:colOff>1022515</xdr:colOff>
      <xdr:row>4</xdr:row>
      <xdr:rowOff>545887</xdr:rowOff>
    </xdr:to>
    <xdr:pic>
      <xdr:nvPicPr>
        <xdr:cNvPr id="14" name="Picture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117"/>
        <a:stretch/>
      </xdr:blipFill>
      <xdr:spPr bwMode="auto">
        <a:xfrm>
          <a:off x="11027570" y="1595437"/>
          <a:ext cx="986795" cy="42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404809</xdr:colOff>
      <xdr:row>39</xdr:row>
      <xdr:rowOff>130969</xdr:rowOff>
    </xdr:from>
    <xdr:to>
      <xdr:col>10</xdr:col>
      <xdr:colOff>553119</xdr:colOff>
      <xdr:row>45</xdr:row>
      <xdr:rowOff>8405</xdr:rowOff>
    </xdr:to>
    <xdr:pic>
      <xdr:nvPicPr>
        <xdr:cNvPr id="2" name="Picture 1" descr="https://lh4.googleusercontent.com/proxy/2zh0QdVjLgzD45SHj_vKoiFridNr249jO3FPd3t2jyzCaxzoDjTL1RD0vWxuLGr_WLx3wyWJAr3PWLRd6B8_LvoHvDfS2iGph9smn7qGFnlIV6btfIuL_aNLwhmcSGQMJl6fjMVVN3act3NAtm1K3ZjEL-wF6w=w200-h200-k-n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8586"/>
        <a:stretch/>
      </xdr:blipFill>
      <xdr:spPr bwMode="auto">
        <a:xfrm>
          <a:off x="7849549" y="7552849"/>
          <a:ext cx="1367510" cy="96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381000</xdr:colOff>
      <xdr:row>9</xdr:row>
      <xdr:rowOff>130969</xdr:rowOff>
    </xdr:from>
    <xdr:to>
      <xdr:col>11</xdr:col>
      <xdr:colOff>511968</xdr:colOff>
      <xdr:row>14</xdr:row>
      <xdr:rowOff>156743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5740" y="1837849"/>
          <a:ext cx="1959768" cy="933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358588</xdr:colOff>
      <xdr:row>80</xdr:row>
      <xdr:rowOff>123265</xdr:rowOff>
    </xdr:from>
    <xdr:to>
      <xdr:col>11</xdr:col>
      <xdr:colOff>358589</xdr:colOff>
      <xdr:row>85</xdr:row>
      <xdr:rowOff>73539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3328" y="15317545"/>
          <a:ext cx="1828801" cy="8646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358589</xdr:colOff>
      <xdr:row>114</xdr:row>
      <xdr:rowOff>100853</xdr:rowOff>
    </xdr:from>
    <xdr:to>
      <xdr:col>12</xdr:col>
      <xdr:colOff>313765</xdr:colOff>
      <xdr:row>118</xdr:row>
      <xdr:rowOff>44824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D7BFC3-0EED-4B12-930A-31DE42F9ACA7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72" t="6648"/>
        <a:stretch/>
      </xdr:blipFill>
      <xdr:spPr bwMode="auto">
        <a:xfrm>
          <a:off x="7631207" y="21840265"/>
          <a:ext cx="2375646" cy="70597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452438</xdr:colOff>
      <xdr:row>150</xdr:row>
      <xdr:rowOff>202405</xdr:rowOff>
    </xdr:from>
    <xdr:to>
      <xdr:col>12</xdr:col>
      <xdr:colOff>70911</xdr:colOff>
      <xdr:row>154</xdr:row>
      <xdr:rowOff>147109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9063" y="29098874"/>
          <a:ext cx="2047348" cy="754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abSelected="1" view="pageBreakPreview" zoomScale="80" zoomScaleNormal="80" zoomScaleSheetLayoutView="80" workbookViewId="0">
      <selection activeCell="D7" sqref="D7"/>
    </sheetView>
  </sheetViews>
  <sheetFormatPr defaultRowHeight="15.6" x14ac:dyDescent="0.3"/>
  <cols>
    <col min="1" max="1" width="5.6640625" style="1" customWidth="1"/>
    <col min="2" max="2" width="40" customWidth="1"/>
    <col min="3" max="3" width="15.6640625" customWidth="1"/>
    <col min="4" max="4" width="9.109375" customWidth="1"/>
    <col min="5" max="11" width="15.6640625" style="1" customWidth="1"/>
    <col min="12" max="13" width="11.33203125" style="39" customWidth="1"/>
    <col min="14" max="14" width="11.33203125" style="203" customWidth="1"/>
    <col min="15" max="15" width="9.109375" style="1" customWidth="1"/>
    <col min="20" max="20" width="22.6640625" bestFit="1" customWidth="1"/>
  </cols>
  <sheetData>
    <row r="1" spans="1:26" s="28" customFormat="1" ht="36.6" x14ac:dyDescent="0.7">
      <c r="A1" s="90"/>
      <c r="B1" s="90"/>
      <c r="C1" s="245" t="s">
        <v>102</v>
      </c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26" ht="18" x14ac:dyDescent="0.35">
      <c r="A2"/>
      <c r="B2" s="9"/>
      <c r="C2" s="9"/>
      <c r="E2" s="10"/>
      <c r="G2" s="12"/>
      <c r="H2" s="244" t="s">
        <v>297</v>
      </c>
      <c r="I2" s="244"/>
      <c r="L2" s="15"/>
      <c r="M2" s="15"/>
      <c r="N2" s="202"/>
      <c r="O2"/>
    </row>
    <row r="3" spans="1:26" ht="16.2" thickBot="1" x14ac:dyDescent="0.35">
      <c r="A3"/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</row>
    <row r="4" spans="1:26" ht="47.4" thickBot="1" x14ac:dyDescent="0.35">
      <c r="A4"/>
      <c r="C4" s="189" t="s">
        <v>115</v>
      </c>
      <c r="D4" s="190" t="s">
        <v>114</v>
      </c>
      <c r="E4" s="191" t="s">
        <v>100</v>
      </c>
      <c r="F4" s="192" t="s">
        <v>15</v>
      </c>
      <c r="G4" s="193" t="s">
        <v>141</v>
      </c>
      <c r="H4" s="193" t="s">
        <v>287</v>
      </c>
      <c r="I4" s="192" t="s">
        <v>16</v>
      </c>
      <c r="J4" s="193" t="s">
        <v>293</v>
      </c>
      <c r="K4" s="194" t="s">
        <v>294</v>
      </c>
      <c r="L4" s="195" t="s">
        <v>11</v>
      </c>
      <c r="M4" s="196" t="s">
        <v>51</v>
      </c>
      <c r="N4" s="204" t="s">
        <v>52</v>
      </c>
      <c r="O4" s="59" t="s">
        <v>17</v>
      </c>
    </row>
    <row r="5" spans="1:26" ht="45" customHeight="1" thickBot="1" x14ac:dyDescent="0.35">
      <c r="A5"/>
      <c r="E5" s="29"/>
      <c r="F5" s="30"/>
      <c r="G5" s="30"/>
      <c r="H5" s="30"/>
      <c r="I5" s="31"/>
      <c r="J5" s="30"/>
      <c r="K5" s="30"/>
      <c r="L5" s="38"/>
      <c r="M5" s="40"/>
      <c r="N5" s="205"/>
      <c r="O5" s="41"/>
      <c r="R5" s="8"/>
      <c r="S5" s="8"/>
      <c r="T5" s="8"/>
      <c r="U5" s="14"/>
      <c r="V5" s="8"/>
      <c r="W5" s="7" t="s">
        <v>7</v>
      </c>
      <c r="X5" s="7" t="s">
        <v>8</v>
      </c>
      <c r="Y5" s="7" t="s">
        <v>9</v>
      </c>
      <c r="Z5" s="128"/>
    </row>
    <row r="6" spans="1:26" ht="20.25" customHeight="1" thickBot="1" x14ac:dyDescent="0.35">
      <c r="B6" s="27" t="s">
        <v>28</v>
      </c>
      <c r="C6" s="27"/>
      <c r="E6" s="100" t="s">
        <v>119</v>
      </c>
      <c r="F6" s="101" t="s">
        <v>120</v>
      </c>
      <c r="G6" s="115" t="s">
        <v>145</v>
      </c>
      <c r="H6" s="101" t="s">
        <v>288</v>
      </c>
      <c r="I6" s="101" t="s">
        <v>312</v>
      </c>
      <c r="J6" s="182">
        <v>43434</v>
      </c>
      <c r="K6" s="183">
        <v>43435</v>
      </c>
      <c r="L6" s="42"/>
      <c r="M6" s="153"/>
      <c r="N6" s="206"/>
      <c r="O6" s="44"/>
      <c r="R6" s="8"/>
      <c r="S6" s="8"/>
      <c r="T6" s="8"/>
      <c r="U6" s="14"/>
      <c r="V6" s="8"/>
      <c r="W6" s="6"/>
      <c r="X6" s="6"/>
      <c r="Y6" s="6"/>
      <c r="Z6" s="156" t="s">
        <v>10</v>
      </c>
    </row>
    <row r="7" spans="1:26" x14ac:dyDescent="0.3">
      <c r="A7" s="76">
        <v>1</v>
      </c>
      <c r="B7" s="50" t="s">
        <v>80</v>
      </c>
      <c r="C7" s="97">
        <v>2319</v>
      </c>
      <c r="D7" s="180" t="s">
        <v>2</v>
      </c>
      <c r="E7" s="179">
        <v>28</v>
      </c>
      <c r="F7" s="132">
        <v>43</v>
      </c>
      <c r="G7" s="132">
        <v>30</v>
      </c>
      <c r="H7" s="132">
        <v>36</v>
      </c>
      <c r="I7" s="132">
        <v>39</v>
      </c>
      <c r="J7" s="132">
        <v>39</v>
      </c>
      <c r="K7" s="133">
        <v>35</v>
      </c>
      <c r="L7" s="134">
        <f t="shared" ref="L7:L48" si="0">SUM(E7:K7)</f>
        <v>250</v>
      </c>
      <c r="M7" s="174">
        <v>28</v>
      </c>
      <c r="N7" s="207">
        <f t="shared" ref="N7:N48" si="1">L7-M7</f>
        <v>222</v>
      </c>
      <c r="O7" s="136"/>
      <c r="R7" s="8"/>
      <c r="S7" s="8"/>
      <c r="T7" s="8"/>
      <c r="U7" s="14"/>
      <c r="V7" s="8"/>
      <c r="W7" s="7" t="s">
        <v>7</v>
      </c>
      <c r="X7" s="7" t="s">
        <v>8</v>
      </c>
      <c r="Y7" s="7" t="s">
        <v>9</v>
      </c>
      <c r="Z7" s="156"/>
    </row>
    <row r="8" spans="1:26" x14ac:dyDescent="0.3">
      <c r="A8" s="77">
        <v>2</v>
      </c>
      <c r="B8" s="6" t="s">
        <v>40</v>
      </c>
      <c r="C8" s="98">
        <v>6112</v>
      </c>
      <c r="D8" s="181" t="s">
        <v>3</v>
      </c>
      <c r="E8" s="175">
        <v>34</v>
      </c>
      <c r="F8" s="104">
        <v>41</v>
      </c>
      <c r="G8" s="104">
        <v>30</v>
      </c>
      <c r="H8" s="104">
        <v>35</v>
      </c>
      <c r="I8" s="104">
        <v>40</v>
      </c>
      <c r="J8" s="104">
        <v>33</v>
      </c>
      <c r="K8" s="137" t="s">
        <v>12</v>
      </c>
      <c r="L8" s="138">
        <f t="shared" si="0"/>
        <v>213</v>
      </c>
      <c r="M8" s="140">
        <v>0</v>
      </c>
      <c r="N8" s="208">
        <f t="shared" si="1"/>
        <v>213</v>
      </c>
      <c r="O8" s="139">
        <f t="shared" ref="O8:O48" si="2">N8-$N$7</f>
        <v>-9</v>
      </c>
      <c r="R8" s="7">
        <v>1</v>
      </c>
      <c r="S8" s="3">
        <v>318</v>
      </c>
      <c r="T8" s="6" t="s">
        <v>250</v>
      </c>
      <c r="U8" s="6" t="s">
        <v>219</v>
      </c>
      <c r="V8" s="21" t="s">
        <v>3</v>
      </c>
      <c r="W8" s="24">
        <v>27</v>
      </c>
      <c r="X8" s="7">
        <v>15</v>
      </c>
      <c r="Y8" s="24">
        <f t="shared" ref="Y8:Y36" si="3">W8+X8</f>
        <v>42</v>
      </c>
      <c r="Z8" s="129">
        <f t="shared" ref="Z8:Z36" si="4">Y8</f>
        <v>42</v>
      </c>
    </row>
    <row r="9" spans="1:26" x14ac:dyDescent="0.3">
      <c r="A9" s="77">
        <v>3</v>
      </c>
      <c r="B9" s="6" t="s">
        <v>107</v>
      </c>
      <c r="C9" s="98">
        <v>8158</v>
      </c>
      <c r="D9" s="7" t="s">
        <v>317</v>
      </c>
      <c r="E9" s="176">
        <v>8.5</v>
      </c>
      <c r="F9" s="104">
        <v>40</v>
      </c>
      <c r="G9" s="104" t="s">
        <v>12</v>
      </c>
      <c r="H9" s="149">
        <v>37</v>
      </c>
      <c r="I9" s="149">
        <v>38</v>
      </c>
      <c r="J9" s="149">
        <v>35</v>
      </c>
      <c r="K9" s="217">
        <v>36</v>
      </c>
      <c r="L9" s="138">
        <f t="shared" si="0"/>
        <v>194.5</v>
      </c>
      <c r="M9" s="140">
        <v>0</v>
      </c>
      <c r="N9" s="208">
        <f t="shared" si="1"/>
        <v>194.5</v>
      </c>
      <c r="O9" s="139">
        <f t="shared" si="2"/>
        <v>-27.5</v>
      </c>
      <c r="R9" s="7">
        <v>2</v>
      </c>
      <c r="S9" s="3">
        <v>501</v>
      </c>
      <c r="T9" s="6" t="s">
        <v>155</v>
      </c>
      <c r="U9" s="6" t="s">
        <v>156</v>
      </c>
      <c r="V9" s="21" t="s">
        <v>3</v>
      </c>
      <c r="W9" s="24">
        <v>26</v>
      </c>
      <c r="X9" s="7">
        <v>14</v>
      </c>
      <c r="Y9" s="24">
        <f t="shared" si="3"/>
        <v>40</v>
      </c>
      <c r="Z9" s="129">
        <f t="shared" si="4"/>
        <v>40</v>
      </c>
    </row>
    <row r="10" spans="1:26" x14ac:dyDescent="0.3">
      <c r="A10" s="77">
        <v>4</v>
      </c>
      <c r="B10" s="6" t="s">
        <v>48</v>
      </c>
      <c r="C10" s="98">
        <v>7997</v>
      </c>
      <c r="D10" s="7" t="s">
        <v>2</v>
      </c>
      <c r="E10" s="175">
        <v>31</v>
      </c>
      <c r="F10" s="104">
        <v>38</v>
      </c>
      <c r="G10" s="104" t="s">
        <v>12</v>
      </c>
      <c r="H10" s="104">
        <v>31</v>
      </c>
      <c r="I10" s="104">
        <v>30</v>
      </c>
      <c r="J10" s="104">
        <v>22</v>
      </c>
      <c r="K10" s="137">
        <v>33</v>
      </c>
      <c r="L10" s="138">
        <f t="shared" si="0"/>
        <v>185</v>
      </c>
      <c r="M10" s="140">
        <v>0</v>
      </c>
      <c r="N10" s="208">
        <f t="shared" si="1"/>
        <v>185</v>
      </c>
      <c r="O10" s="139">
        <f t="shared" si="2"/>
        <v>-37</v>
      </c>
      <c r="R10" s="7">
        <v>3</v>
      </c>
      <c r="S10" s="3">
        <v>554</v>
      </c>
      <c r="T10" s="6" t="s">
        <v>251</v>
      </c>
      <c r="U10" s="6" t="s">
        <v>236</v>
      </c>
      <c r="V10" s="21" t="s">
        <v>3</v>
      </c>
      <c r="W10" s="24">
        <v>25</v>
      </c>
      <c r="X10" s="7">
        <v>13</v>
      </c>
      <c r="Y10" s="24">
        <f t="shared" si="3"/>
        <v>38</v>
      </c>
      <c r="Z10" s="129">
        <f t="shared" si="4"/>
        <v>38</v>
      </c>
    </row>
    <row r="11" spans="1:26" ht="18.75" customHeight="1" x14ac:dyDescent="0.3">
      <c r="A11" s="77">
        <v>5</v>
      </c>
      <c r="B11" s="6" t="s">
        <v>82</v>
      </c>
      <c r="C11" s="98">
        <v>1582</v>
      </c>
      <c r="D11" s="157" t="s">
        <v>4</v>
      </c>
      <c r="E11" s="175">
        <v>25</v>
      </c>
      <c r="F11" s="104">
        <v>33</v>
      </c>
      <c r="G11" s="103">
        <v>10</v>
      </c>
      <c r="H11" s="104">
        <v>30</v>
      </c>
      <c r="I11" s="104">
        <v>30</v>
      </c>
      <c r="J11" s="104">
        <v>31</v>
      </c>
      <c r="K11" s="137">
        <v>30</v>
      </c>
      <c r="L11" s="138">
        <f t="shared" si="0"/>
        <v>189</v>
      </c>
      <c r="M11" s="135">
        <v>10</v>
      </c>
      <c r="N11" s="208">
        <f t="shared" si="1"/>
        <v>179</v>
      </c>
      <c r="O11" s="139">
        <f t="shared" si="2"/>
        <v>-43</v>
      </c>
      <c r="R11" s="7">
        <v>4</v>
      </c>
      <c r="S11" s="3">
        <v>522</v>
      </c>
      <c r="T11" s="6" t="s">
        <v>161</v>
      </c>
      <c r="U11" s="6" t="s">
        <v>162</v>
      </c>
      <c r="V11" s="21" t="s">
        <v>2</v>
      </c>
      <c r="W11" s="24">
        <v>24</v>
      </c>
      <c r="X11" s="7">
        <v>15</v>
      </c>
      <c r="Y11" s="24">
        <f t="shared" si="3"/>
        <v>39</v>
      </c>
      <c r="Z11" s="129">
        <f t="shared" si="4"/>
        <v>39</v>
      </c>
    </row>
    <row r="12" spans="1:26" ht="18.75" customHeight="1" x14ac:dyDescent="0.3">
      <c r="A12" s="77">
        <v>6</v>
      </c>
      <c r="B12" s="6" t="s">
        <v>81</v>
      </c>
      <c r="C12" s="98">
        <v>12422</v>
      </c>
      <c r="D12" s="158" t="s">
        <v>64</v>
      </c>
      <c r="E12" s="175">
        <v>26</v>
      </c>
      <c r="F12" s="103">
        <v>12</v>
      </c>
      <c r="G12" s="104">
        <v>29</v>
      </c>
      <c r="H12" s="103">
        <v>4</v>
      </c>
      <c r="I12" s="104">
        <v>37</v>
      </c>
      <c r="J12" s="104">
        <v>34</v>
      </c>
      <c r="K12" s="137">
        <v>28</v>
      </c>
      <c r="L12" s="138">
        <f t="shared" si="0"/>
        <v>170</v>
      </c>
      <c r="M12" s="135">
        <v>4</v>
      </c>
      <c r="N12" s="208">
        <f t="shared" si="1"/>
        <v>166</v>
      </c>
      <c r="O12" s="139">
        <f t="shared" si="2"/>
        <v>-56</v>
      </c>
      <c r="R12" s="7">
        <v>5</v>
      </c>
      <c r="S12" s="3">
        <v>543</v>
      </c>
      <c r="T12" s="6" t="s">
        <v>299</v>
      </c>
      <c r="U12" s="6" t="s">
        <v>307</v>
      </c>
      <c r="V12" s="21" t="s">
        <v>3</v>
      </c>
      <c r="W12" s="24">
        <v>23</v>
      </c>
      <c r="X12" s="7">
        <v>11</v>
      </c>
      <c r="Y12" s="24">
        <f t="shared" si="3"/>
        <v>34</v>
      </c>
      <c r="Z12" s="129">
        <f t="shared" si="4"/>
        <v>34</v>
      </c>
    </row>
    <row r="13" spans="1:26" x14ac:dyDescent="0.3">
      <c r="A13" s="77">
        <v>7</v>
      </c>
      <c r="B13" s="6" t="s">
        <v>39</v>
      </c>
      <c r="C13" s="98">
        <v>5691</v>
      </c>
      <c r="D13" s="7" t="s">
        <v>3</v>
      </c>
      <c r="E13" s="81">
        <v>0</v>
      </c>
      <c r="F13" s="104">
        <v>31</v>
      </c>
      <c r="G13" s="143" t="s">
        <v>12</v>
      </c>
      <c r="H13" s="104">
        <v>31</v>
      </c>
      <c r="I13" s="104">
        <v>30</v>
      </c>
      <c r="J13" s="104">
        <v>31</v>
      </c>
      <c r="K13" s="137">
        <v>30</v>
      </c>
      <c r="L13" s="138">
        <f t="shared" si="0"/>
        <v>153</v>
      </c>
      <c r="M13" s="140">
        <v>0</v>
      </c>
      <c r="N13" s="208">
        <f t="shared" si="1"/>
        <v>153</v>
      </c>
      <c r="O13" s="139">
        <f t="shared" si="2"/>
        <v>-69</v>
      </c>
      <c r="R13" s="7">
        <v>6</v>
      </c>
      <c r="S13" s="3">
        <v>525</v>
      </c>
      <c r="T13" s="6" t="s">
        <v>276</v>
      </c>
      <c r="U13" s="6" t="s">
        <v>220</v>
      </c>
      <c r="V13" s="21" t="s">
        <v>64</v>
      </c>
      <c r="W13" s="24">
        <v>22</v>
      </c>
      <c r="X13" s="7">
        <v>15</v>
      </c>
      <c r="Y13" s="24">
        <f t="shared" si="3"/>
        <v>37</v>
      </c>
      <c r="Z13" s="129">
        <f t="shared" si="4"/>
        <v>37</v>
      </c>
    </row>
    <row r="14" spans="1:26" x14ac:dyDescent="0.3">
      <c r="A14" s="77">
        <v>8</v>
      </c>
      <c r="B14" s="6" t="s">
        <v>45</v>
      </c>
      <c r="C14" s="98">
        <v>8078</v>
      </c>
      <c r="D14" s="7" t="s">
        <v>64</v>
      </c>
      <c r="E14" s="175">
        <v>23</v>
      </c>
      <c r="F14" s="143">
        <v>31</v>
      </c>
      <c r="G14" s="104">
        <v>22</v>
      </c>
      <c r="H14" s="104">
        <v>21</v>
      </c>
      <c r="I14" s="104">
        <v>25</v>
      </c>
      <c r="J14" s="104">
        <v>27</v>
      </c>
      <c r="K14" s="137">
        <v>22</v>
      </c>
      <c r="L14" s="138">
        <f t="shared" si="0"/>
        <v>171</v>
      </c>
      <c r="M14" s="135">
        <v>21</v>
      </c>
      <c r="N14" s="208">
        <f t="shared" si="1"/>
        <v>150</v>
      </c>
      <c r="O14" s="139">
        <f t="shared" si="2"/>
        <v>-72</v>
      </c>
      <c r="R14" s="7">
        <v>7</v>
      </c>
      <c r="S14" s="3">
        <v>555</v>
      </c>
      <c r="T14" s="6" t="s">
        <v>252</v>
      </c>
      <c r="U14" s="6" t="s">
        <v>238</v>
      </c>
      <c r="V14" s="21" t="s">
        <v>253</v>
      </c>
      <c r="W14" s="24">
        <v>21</v>
      </c>
      <c r="X14" s="7">
        <v>9</v>
      </c>
      <c r="Y14" s="24">
        <f t="shared" si="3"/>
        <v>30</v>
      </c>
      <c r="Z14" s="129">
        <f t="shared" si="4"/>
        <v>30</v>
      </c>
    </row>
    <row r="15" spans="1:26" ht="18.75" customHeight="1" x14ac:dyDescent="0.3">
      <c r="A15" s="77">
        <v>9</v>
      </c>
      <c r="B15" s="6" t="s">
        <v>87</v>
      </c>
      <c r="C15" s="98">
        <v>12545</v>
      </c>
      <c r="D15" s="7" t="s">
        <v>3</v>
      </c>
      <c r="E15" s="81">
        <v>0</v>
      </c>
      <c r="F15" s="143">
        <v>35</v>
      </c>
      <c r="G15" s="104" t="s">
        <v>12</v>
      </c>
      <c r="H15" s="104">
        <v>25</v>
      </c>
      <c r="I15" s="104">
        <v>34</v>
      </c>
      <c r="J15" s="104">
        <v>27</v>
      </c>
      <c r="K15" s="137">
        <v>27</v>
      </c>
      <c r="L15" s="138">
        <f t="shared" si="0"/>
        <v>148</v>
      </c>
      <c r="M15" s="140">
        <v>0</v>
      </c>
      <c r="N15" s="208">
        <f t="shared" si="1"/>
        <v>148</v>
      </c>
      <c r="O15" s="139">
        <f t="shared" si="2"/>
        <v>-74</v>
      </c>
      <c r="R15" s="7">
        <v>8</v>
      </c>
      <c r="S15" s="3">
        <v>545</v>
      </c>
      <c r="T15" s="6" t="s">
        <v>261</v>
      </c>
      <c r="U15" s="6" t="s">
        <v>262</v>
      </c>
      <c r="V15" s="21" t="s">
        <v>2</v>
      </c>
      <c r="W15" s="24">
        <v>20</v>
      </c>
      <c r="X15" s="7">
        <v>14</v>
      </c>
      <c r="Y15" s="24">
        <f t="shared" si="3"/>
        <v>34</v>
      </c>
      <c r="Z15" s="129">
        <f t="shared" si="4"/>
        <v>34</v>
      </c>
    </row>
    <row r="16" spans="1:26" ht="18.75" customHeight="1" x14ac:dyDescent="0.3">
      <c r="A16" s="77">
        <v>10</v>
      </c>
      <c r="B16" s="6" t="s">
        <v>123</v>
      </c>
      <c r="C16" s="98">
        <v>13090</v>
      </c>
      <c r="D16" s="7" t="s">
        <v>2</v>
      </c>
      <c r="E16" s="143" t="s">
        <v>122</v>
      </c>
      <c r="F16" s="104">
        <v>26</v>
      </c>
      <c r="G16" s="104">
        <v>26</v>
      </c>
      <c r="H16" s="143">
        <v>29</v>
      </c>
      <c r="I16" s="104">
        <v>15</v>
      </c>
      <c r="J16" s="104">
        <v>31</v>
      </c>
      <c r="K16" s="137">
        <v>17</v>
      </c>
      <c r="L16" s="138">
        <f t="shared" si="0"/>
        <v>144</v>
      </c>
      <c r="M16" s="140">
        <v>0</v>
      </c>
      <c r="N16" s="208">
        <f t="shared" si="1"/>
        <v>144</v>
      </c>
      <c r="O16" s="139">
        <f t="shared" si="2"/>
        <v>-78</v>
      </c>
      <c r="R16" s="7">
        <v>9</v>
      </c>
      <c r="S16" s="3">
        <v>567</v>
      </c>
      <c r="T16" s="6" t="s">
        <v>263</v>
      </c>
      <c r="U16" s="6" t="s">
        <v>239</v>
      </c>
      <c r="V16" s="21" t="s">
        <v>4</v>
      </c>
      <c r="W16" s="24">
        <v>19</v>
      </c>
      <c r="X16" s="7">
        <v>15</v>
      </c>
      <c r="Y16" s="24">
        <f t="shared" si="3"/>
        <v>34</v>
      </c>
      <c r="Z16" s="129">
        <f t="shared" si="4"/>
        <v>34</v>
      </c>
    </row>
    <row r="17" spans="1:26" x14ac:dyDescent="0.3">
      <c r="A17" s="77">
        <v>11</v>
      </c>
      <c r="B17" s="6" t="s">
        <v>85</v>
      </c>
      <c r="C17" s="98">
        <v>12423</v>
      </c>
      <c r="D17" s="7" t="s">
        <v>4</v>
      </c>
      <c r="E17" s="176">
        <v>8</v>
      </c>
      <c r="F17" s="104">
        <v>38</v>
      </c>
      <c r="G17" s="104" t="s">
        <v>122</v>
      </c>
      <c r="H17" s="104">
        <v>34</v>
      </c>
      <c r="I17" s="103">
        <v>7</v>
      </c>
      <c r="J17" s="104">
        <v>24</v>
      </c>
      <c r="K17" s="137">
        <v>33</v>
      </c>
      <c r="L17" s="138">
        <f t="shared" si="0"/>
        <v>144</v>
      </c>
      <c r="M17" s="140">
        <v>0</v>
      </c>
      <c r="N17" s="208">
        <f t="shared" si="1"/>
        <v>144</v>
      </c>
      <c r="O17" s="139">
        <f t="shared" si="2"/>
        <v>-78</v>
      </c>
      <c r="R17" s="7">
        <v>10</v>
      </c>
      <c r="S17" s="3">
        <v>11</v>
      </c>
      <c r="T17" s="6" t="s">
        <v>256</v>
      </c>
      <c r="U17" s="6" t="s">
        <v>237</v>
      </c>
      <c r="V17" s="21" t="s">
        <v>2</v>
      </c>
      <c r="W17" s="24">
        <v>18</v>
      </c>
      <c r="X17" s="7">
        <v>12</v>
      </c>
      <c r="Y17" s="24">
        <f t="shared" si="3"/>
        <v>30</v>
      </c>
      <c r="Z17" s="129">
        <f t="shared" si="4"/>
        <v>30</v>
      </c>
    </row>
    <row r="18" spans="1:26" x14ac:dyDescent="0.3">
      <c r="A18" s="77">
        <v>12</v>
      </c>
      <c r="B18" s="6" t="s">
        <v>57</v>
      </c>
      <c r="C18" s="98">
        <v>7060</v>
      </c>
      <c r="D18" s="7" t="s">
        <v>3</v>
      </c>
      <c r="E18" s="175">
        <v>28</v>
      </c>
      <c r="F18" s="104" t="s">
        <v>12</v>
      </c>
      <c r="G18" s="104">
        <v>32</v>
      </c>
      <c r="H18" s="104">
        <v>39</v>
      </c>
      <c r="I18" s="104">
        <v>42</v>
      </c>
      <c r="J18" s="104" t="s">
        <v>12</v>
      </c>
      <c r="K18" s="137" t="s">
        <v>12</v>
      </c>
      <c r="L18" s="138">
        <f t="shared" si="0"/>
        <v>141</v>
      </c>
      <c r="M18" s="140">
        <v>0</v>
      </c>
      <c r="N18" s="208">
        <f t="shared" si="1"/>
        <v>141</v>
      </c>
      <c r="O18" s="139">
        <f t="shared" si="2"/>
        <v>-81</v>
      </c>
      <c r="R18" s="7">
        <v>11</v>
      </c>
      <c r="S18" s="3">
        <v>527</v>
      </c>
      <c r="T18" s="6" t="s">
        <v>277</v>
      </c>
      <c r="U18" s="6" t="s">
        <v>278</v>
      </c>
      <c r="V18" s="21" t="s">
        <v>64</v>
      </c>
      <c r="W18" s="24">
        <v>17</v>
      </c>
      <c r="X18" s="7">
        <v>13</v>
      </c>
      <c r="Y18" s="24">
        <f t="shared" si="3"/>
        <v>30</v>
      </c>
      <c r="Z18" s="129">
        <f t="shared" si="4"/>
        <v>30</v>
      </c>
    </row>
    <row r="19" spans="1:26" x14ac:dyDescent="0.3">
      <c r="A19" s="77">
        <v>13</v>
      </c>
      <c r="B19" s="6" t="s">
        <v>121</v>
      </c>
      <c r="C19" s="98">
        <v>7533</v>
      </c>
      <c r="D19" s="7" t="s">
        <v>2</v>
      </c>
      <c r="E19" s="143" t="s">
        <v>122</v>
      </c>
      <c r="F19" s="104">
        <v>28</v>
      </c>
      <c r="G19" s="104">
        <v>23</v>
      </c>
      <c r="H19" s="143">
        <v>23</v>
      </c>
      <c r="I19" s="104">
        <v>34</v>
      </c>
      <c r="J19" s="104">
        <v>27</v>
      </c>
      <c r="K19" s="137" t="s">
        <v>12</v>
      </c>
      <c r="L19" s="138">
        <f t="shared" si="0"/>
        <v>135</v>
      </c>
      <c r="M19" s="140">
        <v>0</v>
      </c>
      <c r="N19" s="208">
        <f t="shared" si="1"/>
        <v>135</v>
      </c>
      <c r="O19" s="139">
        <f t="shared" si="2"/>
        <v>-87</v>
      </c>
      <c r="R19" s="7">
        <v>12</v>
      </c>
      <c r="S19" s="3">
        <v>551</v>
      </c>
      <c r="T19" s="6" t="s">
        <v>259</v>
      </c>
      <c r="U19" s="6" t="s">
        <v>230</v>
      </c>
      <c r="V19" s="21" t="s">
        <v>260</v>
      </c>
      <c r="W19" s="24">
        <v>16</v>
      </c>
      <c r="X19" s="7">
        <v>14</v>
      </c>
      <c r="Y19" s="24">
        <f t="shared" si="3"/>
        <v>30</v>
      </c>
      <c r="Z19" s="129">
        <f t="shared" si="4"/>
        <v>30</v>
      </c>
    </row>
    <row r="20" spans="1:26" ht="18.75" customHeight="1" x14ac:dyDescent="0.3">
      <c r="A20" s="77">
        <v>14</v>
      </c>
      <c r="B20" s="6" t="s">
        <v>41</v>
      </c>
      <c r="C20" s="98">
        <v>7530</v>
      </c>
      <c r="D20" s="7" t="s">
        <v>2</v>
      </c>
      <c r="E20" s="175">
        <v>33</v>
      </c>
      <c r="F20" s="103">
        <v>5.5</v>
      </c>
      <c r="G20" s="104" t="s">
        <v>122</v>
      </c>
      <c r="H20" s="104" t="s">
        <v>122</v>
      </c>
      <c r="I20" s="104">
        <v>34</v>
      </c>
      <c r="J20" s="104">
        <v>37</v>
      </c>
      <c r="K20" s="137" t="s">
        <v>12</v>
      </c>
      <c r="L20" s="138">
        <f t="shared" si="0"/>
        <v>109.5</v>
      </c>
      <c r="M20" s="140">
        <v>0</v>
      </c>
      <c r="N20" s="208">
        <f t="shared" si="1"/>
        <v>109.5</v>
      </c>
      <c r="O20" s="139">
        <f t="shared" si="2"/>
        <v>-112.5</v>
      </c>
      <c r="R20" s="7">
        <v>13</v>
      </c>
      <c r="S20" s="3">
        <v>512</v>
      </c>
      <c r="T20" s="6" t="s">
        <v>284</v>
      </c>
      <c r="U20" s="6" t="s">
        <v>240</v>
      </c>
      <c r="V20" s="21" t="s">
        <v>2</v>
      </c>
      <c r="W20" s="24">
        <v>15</v>
      </c>
      <c r="X20" s="7">
        <v>10</v>
      </c>
      <c r="Y20" s="24">
        <f t="shared" si="3"/>
        <v>25</v>
      </c>
      <c r="Z20" s="129">
        <f t="shared" si="4"/>
        <v>25</v>
      </c>
    </row>
    <row r="21" spans="1:26" x14ac:dyDescent="0.3">
      <c r="A21" s="77">
        <v>15</v>
      </c>
      <c r="B21" s="6" t="s">
        <v>83</v>
      </c>
      <c r="C21" s="98">
        <v>12979</v>
      </c>
      <c r="D21" s="7" t="s">
        <v>4</v>
      </c>
      <c r="E21" s="175">
        <v>19</v>
      </c>
      <c r="F21" s="103">
        <v>7</v>
      </c>
      <c r="G21" s="104">
        <v>15</v>
      </c>
      <c r="H21" s="104">
        <v>17</v>
      </c>
      <c r="I21" s="104">
        <v>18</v>
      </c>
      <c r="J21" s="104">
        <v>20</v>
      </c>
      <c r="K21" s="137">
        <v>18</v>
      </c>
      <c r="L21" s="138">
        <f t="shared" si="0"/>
        <v>114</v>
      </c>
      <c r="M21" s="135">
        <v>7</v>
      </c>
      <c r="N21" s="208">
        <f t="shared" si="1"/>
        <v>107</v>
      </c>
      <c r="O21" s="139">
        <f t="shared" si="2"/>
        <v>-115</v>
      </c>
      <c r="R21" s="7">
        <v>14</v>
      </c>
      <c r="S21" s="3">
        <v>506</v>
      </c>
      <c r="T21" s="6" t="s">
        <v>300</v>
      </c>
      <c r="U21" s="6" t="s">
        <v>227</v>
      </c>
      <c r="V21" s="21" t="s">
        <v>64</v>
      </c>
      <c r="W21" s="24">
        <v>14</v>
      </c>
      <c r="X21" s="7">
        <v>11</v>
      </c>
      <c r="Y21" s="24">
        <f t="shared" si="3"/>
        <v>25</v>
      </c>
      <c r="Z21" s="129">
        <f t="shared" si="4"/>
        <v>25</v>
      </c>
    </row>
    <row r="22" spans="1:26" x14ac:dyDescent="0.3">
      <c r="A22" s="77">
        <v>16</v>
      </c>
      <c r="B22" s="6" t="s">
        <v>124</v>
      </c>
      <c r="C22" s="98">
        <v>5530</v>
      </c>
      <c r="D22" s="7" t="s">
        <v>4</v>
      </c>
      <c r="E22" s="143" t="s">
        <v>122</v>
      </c>
      <c r="F22" s="104">
        <v>23</v>
      </c>
      <c r="G22" s="143" t="s">
        <v>122</v>
      </c>
      <c r="H22" s="143" t="s">
        <v>122</v>
      </c>
      <c r="I22" s="104">
        <v>23</v>
      </c>
      <c r="J22" s="104">
        <v>17</v>
      </c>
      <c r="K22" s="137">
        <v>25</v>
      </c>
      <c r="L22" s="138">
        <f t="shared" si="0"/>
        <v>88</v>
      </c>
      <c r="M22" s="140">
        <v>0</v>
      </c>
      <c r="N22" s="208">
        <f t="shared" si="1"/>
        <v>88</v>
      </c>
      <c r="O22" s="139">
        <f t="shared" si="2"/>
        <v>-134</v>
      </c>
      <c r="R22" s="7">
        <v>15</v>
      </c>
      <c r="S22" s="3">
        <v>560</v>
      </c>
      <c r="T22" s="6" t="s">
        <v>270</v>
      </c>
      <c r="U22" s="6" t="s">
        <v>235</v>
      </c>
      <c r="V22" s="21" t="s">
        <v>253</v>
      </c>
      <c r="W22" s="24">
        <v>13</v>
      </c>
      <c r="X22" s="7">
        <v>1</v>
      </c>
      <c r="Y22" s="24">
        <f t="shared" si="3"/>
        <v>14</v>
      </c>
      <c r="Z22" s="129">
        <f t="shared" si="4"/>
        <v>14</v>
      </c>
    </row>
    <row r="23" spans="1:26" x14ac:dyDescent="0.3">
      <c r="A23" s="77">
        <v>17</v>
      </c>
      <c r="B23" s="6" t="s">
        <v>42</v>
      </c>
      <c r="C23" s="98">
        <v>7806</v>
      </c>
      <c r="D23" s="7" t="s">
        <v>3</v>
      </c>
      <c r="E23" s="175">
        <v>24</v>
      </c>
      <c r="F23" s="104">
        <v>35</v>
      </c>
      <c r="G23" s="104">
        <v>24</v>
      </c>
      <c r="H23" s="104" t="s">
        <v>12</v>
      </c>
      <c r="I23" s="103">
        <v>1</v>
      </c>
      <c r="J23" s="104" t="s">
        <v>122</v>
      </c>
      <c r="K23" s="137" t="s">
        <v>122</v>
      </c>
      <c r="L23" s="138">
        <f t="shared" si="0"/>
        <v>84</v>
      </c>
      <c r="M23" s="140">
        <v>0</v>
      </c>
      <c r="N23" s="208">
        <f t="shared" si="1"/>
        <v>84</v>
      </c>
      <c r="O23" s="139">
        <f t="shared" si="2"/>
        <v>-138</v>
      </c>
      <c r="R23" s="7">
        <v>16</v>
      </c>
      <c r="S23" s="3">
        <v>535</v>
      </c>
      <c r="T23" s="6" t="s">
        <v>267</v>
      </c>
      <c r="U23" s="6" t="s">
        <v>232</v>
      </c>
      <c r="V23" s="21" t="s">
        <v>3</v>
      </c>
      <c r="W23" s="24">
        <v>12</v>
      </c>
      <c r="X23" s="7">
        <v>0</v>
      </c>
      <c r="Y23" s="24">
        <f t="shared" si="3"/>
        <v>12</v>
      </c>
      <c r="Z23" s="129">
        <f t="shared" si="4"/>
        <v>12</v>
      </c>
    </row>
    <row r="24" spans="1:26" x14ac:dyDescent="0.3">
      <c r="A24" s="77">
        <v>18</v>
      </c>
      <c r="B24" s="6" t="s">
        <v>44</v>
      </c>
      <c r="C24" s="98">
        <v>8313</v>
      </c>
      <c r="D24" s="7" t="s">
        <v>4</v>
      </c>
      <c r="E24" s="175">
        <v>22</v>
      </c>
      <c r="F24" s="103">
        <v>27</v>
      </c>
      <c r="G24" s="104">
        <v>18</v>
      </c>
      <c r="H24" s="104">
        <v>13</v>
      </c>
      <c r="I24" s="104" t="s">
        <v>122</v>
      </c>
      <c r="J24" s="104" t="s">
        <v>122</v>
      </c>
      <c r="K24" s="137" t="s">
        <v>122</v>
      </c>
      <c r="L24" s="138">
        <f t="shared" si="0"/>
        <v>80</v>
      </c>
      <c r="M24" s="140">
        <v>0</v>
      </c>
      <c r="N24" s="208">
        <f t="shared" si="1"/>
        <v>80</v>
      </c>
      <c r="O24" s="139">
        <f t="shared" si="2"/>
        <v>-142</v>
      </c>
      <c r="R24" s="7">
        <v>17</v>
      </c>
      <c r="S24" s="3">
        <v>558</v>
      </c>
      <c r="T24" s="6" t="s">
        <v>301</v>
      </c>
      <c r="U24" s="6" t="s">
        <v>308</v>
      </c>
      <c r="V24" s="21" t="s">
        <v>253</v>
      </c>
      <c r="W24" s="24">
        <v>11</v>
      </c>
      <c r="X24" s="7">
        <v>0</v>
      </c>
      <c r="Y24" s="24">
        <f t="shared" si="3"/>
        <v>11</v>
      </c>
      <c r="Z24" s="129">
        <f t="shared" si="4"/>
        <v>11</v>
      </c>
    </row>
    <row r="25" spans="1:26" x14ac:dyDescent="0.3">
      <c r="A25" s="77">
        <v>19</v>
      </c>
      <c r="B25" s="6" t="s">
        <v>116</v>
      </c>
      <c r="C25" s="98">
        <v>6817</v>
      </c>
      <c r="D25" s="7" t="s">
        <v>4</v>
      </c>
      <c r="E25" s="175">
        <v>13</v>
      </c>
      <c r="F25" s="104">
        <v>17</v>
      </c>
      <c r="G25" s="104">
        <v>13</v>
      </c>
      <c r="H25" s="104">
        <v>11</v>
      </c>
      <c r="I25" s="104">
        <v>10</v>
      </c>
      <c r="J25" s="104">
        <v>15</v>
      </c>
      <c r="K25" s="137">
        <v>10</v>
      </c>
      <c r="L25" s="138">
        <f t="shared" si="0"/>
        <v>89</v>
      </c>
      <c r="M25" s="135">
        <v>10</v>
      </c>
      <c r="N25" s="208">
        <f t="shared" si="1"/>
        <v>79</v>
      </c>
      <c r="O25" s="139">
        <f t="shared" si="2"/>
        <v>-143</v>
      </c>
      <c r="R25" s="7">
        <v>18</v>
      </c>
      <c r="S25" s="3">
        <v>565</v>
      </c>
      <c r="T25" s="6" t="s">
        <v>302</v>
      </c>
      <c r="U25" s="6" t="s">
        <v>310</v>
      </c>
      <c r="V25" s="21" t="s">
        <v>260</v>
      </c>
      <c r="W25" s="24">
        <v>10</v>
      </c>
      <c r="X25" s="7">
        <v>13</v>
      </c>
      <c r="Y25" s="24">
        <f t="shared" si="3"/>
        <v>23</v>
      </c>
      <c r="Z25" s="129">
        <f t="shared" si="4"/>
        <v>23</v>
      </c>
    </row>
    <row r="26" spans="1:26" x14ac:dyDescent="0.3">
      <c r="A26" s="77">
        <v>20</v>
      </c>
      <c r="B26" s="6" t="s">
        <v>144</v>
      </c>
      <c r="C26" s="98">
        <v>8236</v>
      </c>
      <c r="D26" s="7" t="s">
        <v>64</v>
      </c>
      <c r="E26" s="177" t="s">
        <v>122</v>
      </c>
      <c r="F26" s="104" t="s">
        <v>122</v>
      </c>
      <c r="G26" s="104" t="s">
        <v>12</v>
      </c>
      <c r="H26" s="103">
        <v>3</v>
      </c>
      <c r="I26" s="104">
        <v>30</v>
      </c>
      <c r="J26" s="104">
        <v>20</v>
      </c>
      <c r="K26" s="137">
        <v>18</v>
      </c>
      <c r="L26" s="138">
        <f t="shared" si="0"/>
        <v>71</v>
      </c>
      <c r="M26" s="140">
        <v>0</v>
      </c>
      <c r="N26" s="208">
        <f t="shared" si="1"/>
        <v>71</v>
      </c>
      <c r="O26" s="139">
        <f t="shared" si="2"/>
        <v>-151</v>
      </c>
      <c r="R26" s="7">
        <v>19</v>
      </c>
      <c r="S26" s="3">
        <v>552</v>
      </c>
      <c r="T26" s="6" t="s">
        <v>272</v>
      </c>
      <c r="U26" s="6" t="s">
        <v>273</v>
      </c>
      <c r="V26" s="21" t="s">
        <v>260</v>
      </c>
      <c r="W26" s="24">
        <v>9</v>
      </c>
      <c r="X26" s="7">
        <v>12</v>
      </c>
      <c r="Y26" s="24">
        <f t="shared" si="3"/>
        <v>21</v>
      </c>
      <c r="Z26" s="129">
        <f t="shared" si="4"/>
        <v>21</v>
      </c>
    </row>
    <row r="27" spans="1:26" x14ac:dyDescent="0.3">
      <c r="A27" s="77">
        <v>21</v>
      </c>
      <c r="B27" s="6" t="s">
        <v>38</v>
      </c>
      <c r="C27" s="98">
        <v>6776</v>
      </c>
      <c r="D27" s="7" t="s">
        <v>3</v>
      </c>
      <c r="E27" s="176">
        <v>4</v>
      </c>
      <c r="F27" s="104">
        <v>13</v>
      </c>
      <c r="G27" s="104">
        <v>6</v>
      </c>
      <c r="H27" s="104">
        <v>13</v>
      </c>
      <c r="I27" s="104">
        <v>12</v>
      </c>
      <c r="J27" s="104">
        <v>9</v>
      </c>
      <c r="K27" s="137">
        <v>8</v>
      </c>
      <c r="L27" s="138">
        <f t="shared" si="0"/>
        <v>65</v>
      </c>
      <c r="M27" s="135">
        <v>4</v>
      </c>
      <c r="N27" s="208">
        <f t="shared" si="1"/>
        <v>61</v>
      </c>
      <c r="O27" s="139">
        <f t="shared" si="2"/>
        <v>-161</v>
      </c>
      <c r="R27" s="7">
        <v>20</v>
      </c>
      <c r="S27" s="3">
        <v>570</v>
      </c>
      <c r="T27" s="6" t="s">
        <v>257</v>
      </c>
      <c r="U27" s="6" t="s">
        <v>241</v>
      </c>
      <c r="V27" s="21" t="s">
        <v>258</v>
      </c>
      <c r="W27" s="24">
        <v>8</v>
      </c>
      <c r="X27" s="7">
        <v>7</v>
      </c>
      <c r="Y27" s="24">
        <f t="shared" si="3"/>
        <v>15</v>
      </c>
      <c r="Z27" s="129">
        <f t="shared" si="4"/>
        <v>15</v>
      </c>
    </row>
    <row r="28" spans="1:26" x14ac:dyDescent="0.3">
      <c r="A28" s="77">
        <v>22</v>
      </c>
      <c r="B28" s="18" t="s">
        <v>290</v>
      </c>
      <c r="C28" s="98">
        <v>16146</v>
      </c>
      <c r="D28" s="7" t="s">
        <v>4</v>
      </c>
      <c r="E28" s="176">
        <v>5.5</v>
      </c>
      <c r="F28" s="144">
        <v>5</v>
      </c>
      <c r="G28" s="143" t="s">
        <v>12</v>
      </c>
      <c r="H28" s="104">
        <v>20</v>
      </c>
      <c r="I28" s="104" t="s">
        <v>12</v>
      </c>
      <c r="J28" s="104">
        <v>13</v>
      </c>
      <c r="K28" s="137">
        <v>13</v>
      </c>
      <c r="L28" s="138">
        <f t="shared" si="0"/>
        <v>56.5</v>
      </c>
      <c r="M28" s="140">
        <v>0</v>
      </c>
      <c r="N28" s="208">
        <f t="shared" si="1"/>
        <v>56.5</v>
      </c>
      <c r="O28" s="139">
        <f t="shared" si="2"/>
        <v>-165.5</v>
      </c>
      <c r="R28" s="7">
        <v>21</v>
      </c>
      <c r="S28" s="3">
        <v>505</v>
      </c>
      <c r="T28" s="6" t="s">
        <v>271</v>
      </c>
      <c r="U28" s="6" t="s">
        <v>233</v>
      </c>
      <c r="V28" s="21" t="s">
        <v>260</v>
      </c>
      <c r="W28" s="24">
        <v>7</v>
      </c>
      <c r="X28" s="7">
        <v>11</v>
      </c>
      <c r="Y28" s="24">
        <f t="shared" si="3"/>
        <v>18</v>
      </c>
      <c r="Z28" s="129">
        <f t="shared" si="4"/>
        <v>18</v>
      </c>
    </row>
    <row r="29" spans="1:26" ht="18.75" customHeight="1" x14ac:dyDescent="0.3">
      <c r="A29" s="77">
        <v>23</v>
      </c>
      <c r="B29" s="6" t="s">
        <v>43</v>
      </c>
      <c r="C29" s="98">
        <v>8270</v>
      </c>
      <c r="D29" s="7" t="s">
        <v>3</v>
      </c>
      <c r="E29" s="176">
        <v>0.5</v>
      </c>
      <c r="F29" s="103">
        <v>9.5</v>
      </c>
      <c r="G29" s="144">
        <v>10</v>
      </c>
      <c r="H29" s="104" t="s">
        <v>289</v>
      </c>
      <c r="I29" s="104" t="s">
        <v>12</v>
      </c>
      <c r="J29" s="104">
        <v>27</v>
      </c>
      <c r="K29" s="137">
        <v>3</v>
      </c>
      <c r="L29" s="138">
        <f t="shared" si="0"/>
        <v>50</v>
      </c>
      <c r="M29" s="140">
        <v>0</v>
      </c>
      <c r="N29" s="208">
        <f t="shared" si="1"/>
        <v>50</v>
      </c>
      <c r="O29" s="139">
        <f t="shared" si="2"/>
        <v>-172</v>
      </c>
      <c r="R29" s="7">
        <v>22</v>
      </c>
      <c r="S29" s="3">
        <v>538</v>
      </c>
      <c r="T29" s="6" t="s">
        <v>222</v>
      </c>
      <c r="U29" s="6" t="s">
        <v>311</v>
      </c>
      <c r="V29" s="21" t="s">
        <v>260</v>
      </c>
      <c r="W29" s="24">
        <v>6</v>
      </c>
      <c r="X29" s="7">
        <v>10</v>
      </c>
      <c r="Y29" s="24">
        <f t="shared" si="3"/>
        <v>16</v>
      </c>
      <c r="Z29" s="129">
        <f t="shared" si="4"/>
        <v>16</v>
      </c>
    </row>
    <row r="30" spans="1:26" ht="18.75" customHeight="1" x14ac:dyDescent="0.3">
      <c r="A30" s="77">
        <v>24</v>
      </c>
      <c r="B30" s="6" t="s">
        <v>142</v>
      </c>
      <c r="C30" s="99">
        <v>18172</v>
      </c>
      <c r="D30" s="7" t="s">
        <v>4</v>
      </c>
      <c r="E30" s="143" t="s">
        <v>122</v>
      </c>
      <c r="F30" s="143" t="s">
        <v>122</v>
      </c>
      <c r="G30" s="104">
        <v>22</v>
      </c>
      <c r="H30" s="104">
        <v>28</v>
      </c>
      <c r="I30" s="143" t="s">
        <v>122</v>
      </c>
      <c r="J30" s="104" t="s">
        <v>12</v>
      </c>
      <c r="K30" s="137" t="s">
        <v>122</v>
      </c>
      <c r="L30" s="138">
        <f t="shared" si="0"/>
        <v>50</v>
      </c>
      <c r="M30" s="140">
        <v>0</v>
      </c>
      <c r="N30" s="208">
        <f t="shared" si="1"/>
        <v>50</v>
      </c>
      <c r="O30" s="139">
        <f t="shared" si="2"/>
        <v>-172</v>
      </c>
      <c r="R30" s="7">
        <v>23</v>
      </c>
      <c r="S30" s="3">
        <v>511</v>
      </c>
      <c r="T30" s="6" t="s">
        <v>254</v>
      </c>
      <c r="U30" s="6" t="s">
        <v>255</v>
      </c>
      <c r="V30" s="21" t="s">
        <v>4</v>
      </c>
      <c r="W30" s="79">
        <f>5/2</f>
        <v>2.5</v>
      </c>
      <c r="X30" s="5">
        <f>9/2</f>
        <v>4.5</v>
      </c>
      <c r="Y30" s="79">
        <f t="shared" si="3"/>
        <v>7</v>
      </c>
      <c r="Z30" s="25">
        <f t="shared" si="4"/>
        <v>7</v>
      </c>
    </row>
    <row r="31" spans="1:26" x14ac:dyDescent="0.3">
      <c r="A31" s="77">
        <v>25</v>
      </c>
      <c r="B31" s="6" t="s">
        <v>56</v>
      </c>
      <c r="C31" s="99">
        <v>8315</v>
      </c>
      <c r="D31" s="7" t="s">
        <v>2</v>
      </c>
      <c r="E31" s="176">
        <v>5</v>
      </c>
      <c r="F31" s="103">
        <v>10</v>
      </c>
      <c r="G31" s="104" t="s">
        <v>12</v>
      </c>
      <c r="H31" s="104" t="s">
        <v>12</v>
      </c>
      <c r="I31" s="104">
        <v>25</v>
      </c>
      <c r="J31" s="104" t="s">
        <v>12</v>
      </c>
      <c r="K31" s="137" t="s">
        <v>122</v>
      </c>
      <c r="L31" s="138">
        <f t="shared" si="0"/>
        <v>40</v>
      </c>
      <c r="M31" s="140">
        <v>0</v>
      </c>
      <c r="N31" s="208">
        <f t="shared" si="1"/>
        <v>40</v>
      </c>
      <c r="O31" s="139">
        <f t="shared" si="2"/>
        <v>-182</v>
      </c>
      <c r="R31" s="7">
        <v>24</v>
      </c>
      <c r="S31" s="3">
        <v>507</v>
      </c>
      <c r="T31" s="6" t="s">
        <v>303</v>
      </c>
      <c r="U31" s="6" t="s">
        <v>231</v>
      </c>
      <c r="V31" s="21" t="s">
        <v>4</v>
      </c>
      <c r="W31" s="24">
        <v>4</v>
      </c>
      <c r="X31" s="7">
        <v>8</v>
      </c>
      <c r="Y31" s="24">
        <f t="shared" si="3"/>
        <v>12</v>
      </c>
      <c r="Z31" s="129">
        <f t="shared" si="4"/>
        <v>12</v>
      </c>
    </row>
    <row r="32" spans="1:26" x14ac:dyDescent="0.3">
      <c r="A32" s="77">
        <v>26</v>
      </c>
      <c r="B32" s="6" t="s">
        <v>314</v>
      </c>
      <c r="C32" s="99">
        <v>13008</v>
      </c>
      <c r="D32" s="7" t="s">
        <v>4</v>
      </c>
      <c r="E32" s="104" t="s">
        <v>122</v>
      </c>
      <c r="F32" s="104" t="s">
        <v>122</v>
      </c>
      <c r="G32" s="104" t="s">
        <v>122</v>
      </c>
      <c r="H32" s="104" t="s">
        <v>122</v>
      </c>
      <c r="I32" s="104">
        <v>12</v>
      </c>
      <c r="J32" s="103">
        <v>5.5</v>
      </c>
      <c r="K32" s="137">
        <v>22</v>
      </c>
      <c r="L32" s="138">
        <f t="shared" si="0"/>
        <v>39.5</v>
      </c>
      <c r="M32" s="140">
        <v>0</v>
      </c>
      <c r="N32" s="208">
        <f t="shared" si="1"/>
        <v>39.5</v>
      </c>
      <c r="O32" s="139">
        <f t="shared" si="2"/>
        <v>-182.5</v>
      </c>
      <c r="R32" s="7">
        <v>25</v>
      </c>
      <c r="S32" s="3">
        <v>589</v>
      </c>
      <c r="T32" s="6" t="s">
        <v>275</v>
      </c>
      <c r="U32" s="6" t="s">
        <v>234</v>
      </c>
      <c r="V32" s="21" t="s">
        <v>260</v>
      </c>
      <c r="W32" s="24">
        <v>3</v>
      </c>
      <c r="X32" s="7">
        <v>7</v>
      </c>
      <c r="Y32" s="24">
        <f t="shared" si="3"/>
        <v>10</v>
      </c>
      <c r="Z32" s="129">
        <f t="shared" si="4"/>
        <v>10</v>
      </c>
    </row>
    <row r="33" spans="1:26" x14ac:dyDescent="0.3">
      <c r="A33" s="77">
        <v>27</v>
      </c>
      <c r="B33" s="6" t="s">
        <v>46</v>
      </c>
      <c r="C33" s="99">
        <v>8235</v>
      </c>
      <c r="D33" s="7" t="s">
        <v>4</v>
      </c>
      <c r="E33" s="175">
        <v>28</v>
      </c>
      <c r="F33" s="103">
        <v>6</v>
      </c>
      <c r="G33" s="104" t="s">
        <v>12</v>
      </c>
      <c r="H33" s="103">
        <v>3.5</v>
      </c>
      <c r="I33" s="104" t="s">
        <v>12</v>
      </c>
      <c r="J33" s="104" t="s">
        <v>122</v>
      </c>
      <c r="K33" s="137" t="s">
        <v>122</v>
      </c>
      <c r="L33" s="138">
        <f t="shared" si="0"/>
        <v>37.5</v>
      </c>
      <c r="M33" s="140">
        <v>0</v>
      </c>
      <c r="N33" s="208">
        <f t="shared" si="1"/>
        <v>37.5</v>
      </c>
      <c r="O33" s="139">
        <f t="shared" si="2"/>
        <v>-184.5</v>
      </c>
      <c r="R33" s="7">
        <v>26</v>
      </c>
      <c r="S33" s="3">
        <v>520</v>
      </c>
      <c r="T33" s="6" t="s">
        <v>283</v>
      </c>
      <c r="U33" s="6" t="s">
        <v>221</v>
      </c>
      <c r="V33" s="21" t="s">
        <v>3</v>
      </c>
      <c r="W33" s="79">
        <f>2/2</f>
        <v>1</v>
      </c>
      <c r="X33" s="5">
        <v>0</v>
      </c>
      <c r="Y33" s="79">
        <f t="shared" si="3"/>
        <v>1</v>
      </c>
      <c r="Z33" s="25">
        <f t="shared" si="4"/>
        <v>1</v>
      </c>
    </row>
    <row r="34" spans="1:26" ht="18.75" customHeight="1" x14ac:dyDescent="0.3">
      <c r="A34" s="77">
        <v>28</v>
      </c>
      <c r="B34" s="6" t="s">
        <v>292</v>
      </c>
      <c r="C34" s="99">
        <v>8236</v>
      </c>
      <c r="D34" s="7" t="s">
        <v>4</v>
      </c>
      <c r="E34" s="143" t="s">
        <v>122</v>
      </c>
      <c r="F34" s="104" t="s">
        <v>122</v>
      </c>
      <c r="G34" s="104" t="s">
        <v>122</v>
      </c>
      <c r="H34" s="104">
        <v>15</v>
      </c>
      <c r="I34" s="104">
        <v>21</v>
      </c>
      <c r="J34" s="104" t="s">
        <v>122</v>
      </c>
      <c r="K34" s="137" t="s">
        <v>122</v>
      </c>
      <c r="L34" s="138">
        <f t="shared" si="0"/>
        <v>36</v>
      </c>
      <c r="M34" s="140">
        <v>0</v>
      </c>
      <c r="N34" s="208">
        <f t="shared" si="1"/>
        <v>36</v>
      </c>
      <c r="O34" s="139">
        <f t="shared" si="2"/>
        <v>-186</v>
      </c>
      <c r="R34" s="7">
        <v>27</v>
      </c>
      <c r="S34" s="3">
        <v>529</v>
      </c>
      <c r="T34" s="6" t="s">
        <v>304</v>
      </c>
      <c r="U34" s="6" t="s">
        <v>309</v>
      </c>
      <c r="V34" s="21" t="s">
        <v>253</v>
      </c>
      <c r="W34" s="24">
        <v>1</v>
      </c>
      <c r="X34" s="7">
        <v>0</v>
      </c>
      <c r="Y34" s="24">
        <f t="shared" si="3"/>
        <v>1</v>
      </c>
      <c r="Z34" s="129">
        <f t="shared" si="4"/>
        <v>1</v>
      </c>
    </row>
    <row r="35" spans="1:26" ht="18.75" customHeight="1" x14ac:dyDescent="0.3">
      <c r="A35" s="77">
        <v>29</v>
      </c>
      <c r="B35" s="6" t="s">
        <v>49</v>
      </c>
      <c r="C35" s="98">
        <v>7066</v>
      </c>
      <c r="D35" s="7" t="s">
        <v>3</v>
      </c>
      <c r="E35" s="81">
        <v>0</v>
      </c>
      <c r="F35" s="144">
        <v>3</v>
      </c>
      <c r="G35" s="144">
        <v>0.5</v>
      </c>
      <c r="H35" s="104">
        <v>8</v>
      </c>
      <c r="I35" s="104">
        <v>14</v>
      </c>
      <c r="J35" s="104">
        <v>7</v>
      </c>
      <c r="K35" s="186">
        <v>3</v>
      </c>
      <c r="L35" s="138">
        <f t="shared" si="0"/>
        <v>35.5</v>
      </c>
      <c r="M35" s="140">
        <v>0</v>
      </c>
      <c r="N35" s="208">
        <f t="shared" si="1"/>
        <v>35.5</v>
      </c>
      <c r="O35" s="139">
        <f t="shared" si="2"/>
        <v>-186.5</v>
      </c>
      <c r="R35" s="7" t="s">
        <v>181</v>
      </c>
      <c r="S35" s="3">
        <v>514</v>
      </c>
      <c r="T35" s="6" t="s">
        <v>305</v>
      </c>
      <c r="U35" s="6" t="s">
        <v>247</v>
      </c>
      <c r="V35" s="21" t="s">
        <v>4</v>
      </c>
      <c r="W35" s="7">
        <v>0</v>
      </c>
      <c r="X35" s="7">
        <v>0</v>
      </c>
      <c r="Y35" s="24">
        <f t="shared" si="3"/>
        <v>0</v>
      </c>
      <c r="Z35" s="129">
        <f t="shared" si="4"/>
        <v>0</v>
      </c>
    </row>
    <row r="36" spans="1:26" x14ac:dyDescent="0.3">
      <c r="A36" s="77">
        <v>30</v>
      </c>
      <c r="B36" s="6" t="s">
        <v>153</v>
      </c>
      <c r="C36" s="98">
        <v>7332</v>
      </c>
      <c r="D36" s="7" t="s">
        <v>3</v>
      </c>
      <c r="E36" s="104"/>
      <c r="F36" s="104"/>
      <c r="G36" s="104">
        <v>16</v>
      </c>
      <c r="H36" s="143" t="s">
        <v>122</v>
      </c>
      <c r="I36" s="143" t="s">
        <v>122</v>
      </c>
      <c r="J36" s="104" t="s">
        <v>12</v>
      </c>
      <c r="K36" s="137" t="s">
        <v>122</v>
      </c>
      <c r="L36" s="138">
        <f t="shared" si="0"/>
        <v>16</v>
      </c>
      <c r="M36" s="140">
        <v>0</v>
      </c>
      <c r="N36" s="208">
        <f t="shared" si="1"/>
        <v>16</v>
      </c>
      <c r="O36" s="139">
        <f t="shared" si="2"/>
        <v>-206</v>
      </c>
      <c r="R36" s="7" t="s">
        <v>181</v>
      </c>
      <c r="S36" s="3">
        <v>544</v>
      </c>
      <c r="T36" s="6" t="s">
        <v>285</v>
      </c>
      <c r="U36" s="6" t="s">
        <v>248</v>
      </c>
      <c r="V36" s="21" t="s">
        <v>253</v>
      </c>
      <c r="W36" s="7">
        <v>0</v>
      </c>
      <c r="X36" s="7">
        <v>0</v>
      </c>
      <c r="Y36" s="24">
        <f t="shared" si="3"/>
        <v>0</v>
      </c>
      <c r="Z36" s="129">
        <f t="shared" si="4"/>
        <v>0</v>
      </c>
    </row>
    <row r="37" spans="1:26" x14ac:dyDescent="0.3">
      <c r="A37" s="77">
        <v>31</v>
      </c>
      <c r="B37" s="6" t="s">
        <v>130</v>
      </c>
      <c r="C37" s="98">
        <v>17409</v>
      </c>
      <c r="D37" s="7" t="s">
        <v>260</v>
      </c>
      <c r="E37" s="104" t="s">
        <v>122</v>
      </c>
      <c r="F37" s="104" t="s">
        <v>122</v>
      </c>
      <c r="G37" s="104" t="s">
        <v>122</v>
      </c>
      <c r="H37" s="104" t="s">
        <v>122</v>
      </c>
      <c r="I37" s="104">
        <v>16</v>
      </c>
      <c r="J37" s="104" t="s">
        <v>122</v>
      </c>
      <c r="K37" s="137" t="s">
        <v>122</v>
      </c>
      <c r="L37" s="138">
        <f t="shared" si="0"/>
        <v>16</v>
      </c>
      <c r="M37" s="151">
        <v>0</v>
      </c>
      <c r="N37" s="208">
        <f t="shared" si="1"/>
        <v>16</v>
      </c>
      <c r="O37" s="139">
        <f t="shared" si="2"/>
        <v>-206</v>
      </c>
      <c r="R37" s="7" t="s">
        <v>181</v>
      </c>
      <c r="S37" s="3">
        <v>519</v>
      </c>
      <c r="T37" s="6" t="s">
        <v>282</v>
      </c>
      <c r="U37" s="6" t="s">
        <v>223</v>
      </c>
      <c r="V37" s="21" t="s">
        <v>3</v>
      </c>
      <c r="W37" s="7"/>
      <c r="X37" s="7"/>
      <c r="Y37" s="24"/>
      <c r="Z37" s="129"/>
    </row>
    <row r="38" spans="1:26" x14ac:dyDescent="0.3">
      <c r="A38" s="77">
        <v>32</v>
      </c>
      <c r="B38" s="18" t="s">
        <v>89</v>
      </c>
      <c r="C38" s="99">
        <v>13098</v>
      </c>
      <c r="D38" s="26" t="s">
        <v>2</v>
      </c>
      <c r="E38" s="106">
        <v>0</v>
      </c>
      <c r="F38" s="108">
        <v>13</v>
      </c>
      <c r="G38" s="108" t="s">
        <v>122</v>
      </c>
      <c r="H38" s="147" t="s">
        <v>122</v>
      </c>
      <c r="I38" s="147" t="s">
        <v>122</v>
      </c>
      <c r="J38" s="108" t="s">
        <v>122</v>
      </c>
      <c r="K38" s="145" t="s">
        <v>122</v>
      </c>
      <c r="L38" s="138">
        <f t="shared" si="0"/>
        <v>13</v>
      </c>
      <c r="M38" s="151">
        <v>0</v>
      </c>
      <c r="N38" s="208">
        <f t="shared" si="1"/>
        <v>13</v>
      </c>
      <c r="O38" s="139">
        <f t="shared" si="2"/>
        <v>-209</v>
      </c>
      <c r="R38" s="7" t="s">
        <v>181</v>
      </c>
      <c r="S38" s="3">
        <v>528</v>
      </c>
      <c r="T38" s="6" t="s">
        <v>306</v>
      </c>
      <c r="U38" s="6" t="s">
        <v>280</v>
      </c>
      <c r="V38" s="21" t="s">
        <v>4</v>
      </c>
      <c r="W38" s="7"/>
      <c r="X38" s="7"/>
      <c r="Y38" s="24"/>
      <c r="Z38" s="129"/>
    </row>
    <row r="39" spans="1:26" x14ac:dyDescent="0.3">
      <c r="A39" s="77">
        <v>33</v>
      </c>
      <c r="B39" s="18" t="s">
        <v>313</v>
      </c>
      <c r="C39" s="98" t="s">
        <v>332</v>
      </c>
      <c r="D39" s="26" t="s">
        <v>253</v>
      </c>
      <c r="E39" s="108" t="s">
        <v>122</v>
      </c>
      <c r="F39" s="108" t="s">
        <v>122</v>
      </c>
      <c r="G39" s="108" t="s">
        <v>122</v>
      </c>
      <c r="H39" s="108" t="s">
        <v>122</v>
      </c>
      <c r="I39" s="108">
        <v>11</v>
      </c>
      <c r="J39" s="108" t="s">
        <v>122</v>
      </c>
      <c r="K39" s="145" t="s">
        <v>122</v>
      </c>
      <c r="L39" s="138">
        <f t="shared" si="0"/>
        <v>11</v>
      </c>
      <c r="M39" s="151">
        <v>0</v>
      </c>
      <c r="N39" s="208">
        <f t="shared" si="1"/>
        <v>11</v>
      </c>
      <c r="O39" s="139">
        <f t="shared" si="2"/>
        <v>-211</v>
      </c>
    </row>
    <row r="40" spans="1:26" x14ac:dyDescent="0.3">
      <c r="A40" s="77">
        <v>34</v>
      </c>
      <c r="B40" s="18" t="s">
        <v>316</v>
      </c>
      <c r="C40" s="99">
        <v>13001</v>
      </c>
      <c r="D40" s="26" t="s">
        <v>253</v>
      </c>
      <c r="E40" s="108" t="s">
        <v>122</v>
      </c>
      <c r="F40" s="108" t="s">
        <v>122</v>
      </c>
      <c r="G40" s="108" t="s">
        <v>122</v>
      </c>
      <c r="H40" s="108" t="s">
        <v>122</v>
      </c>
      <c r="I40" s="108">
        <v>1</v>
      </c>
      <c r="J40" s="108">
        <v>1</v>
      </c>
      <c r="K40" s="145">
        <v>5</v>
      </c>
      <c r="L40" s="138">
        <f t="shared" si="0"/>
        <v>7</v>
      </c>
      <c r="M40" s="151">
        <v>0</v>
      </c>
      <c r="N40" s="208">
        <f t="shared" si="1"/>
        <v>7</v>
      </c>
      <c r="O40" s="139">
        <f t="shared" si="2"/>
        <v>-215</v>
      </c>
    </row>
    <row r="41" spans="1:26" x14ac:dyDescent="0.3">
      <c r="A41" s="77">
        <v>35</v>
      </c>
      <c r="B41" s="18" t="s">
        <v>125</v>
      </c>
      <c r="C41" s="99">
        <v>10208</v>
      </c>
      <c r="D41" s="26" t="s">
        <v>3</v>
      </c>
      <c r="E41" s="147" t="s">
        <v>122</v>
      </c>
      <c r="F41" s="146">
        <v>5</v>
      </c>
      <c r="G41" s="108" t="s">
        <v>122</v>
      </c>
      <c r="H41" s="147" t="s">
        <v>122</v>
      </c>
      <c r="I41" s="147" t="s">
        <v>122</v>
      </c>
      <c r="J41" s="108" t="s">
        <v>122</v>
      </c>
      <c r="K41" s="145" t="s">
        <v>122</v>
      </c>
      <c r="L41" s="138">
        <f t="shared" si="0"/>
        <v>5</v>
      </c>
      <c r="M41" s="151">
        <v>0</v>
      </c>
      <c r="N41" s="208">
        <f t="shared" si="1"/>
        <v>5</v>
      </c>
      <c r="O41" s="139">
        <f t="shared" si="2"/>
        <v>-217</v>
      </c>
    </row>
    <row r="42" spans="1:26" x14ac:dyDescent="0.3">
      <c r="A42" s="77">
        <v>36</v>
      </c>
      <c r="B42" s="18" t="s">
        <v>331</v>
      </c>
      <c r="C42" s="99">
        <v>7559</v>
      </c>
      <c r="D42" s="26" t="s">
        <v>2</v>
      </c>
      <c r="E42" s="147" t="s">
        <v>122</v>
      </c>
      <c r="F42" s="108" t="s">
        <v>122</v>
      </c>
      <c r="G42" s="108" t="s">
        <v>122</v>
      </c>
      <c r="H42" s="108" t="s">
        <v>122</v>
      </c>
      <c r="I42" s="108" t="s">
        <v>122</v>
      </c>
      <c r="J42" s="108" t="s">
        <v>122</v>
      </c>
      <c r="K42" s="188">
        <v>2.5</v>
      </c>
      <c r="L42" s="138">
        <f t="shared" si="0"/>
        <v>2.5</v>
      </c>
      <c r="M42" s="151">
        <v>0</v>
      </c>
      <c r="N42" s="208">
        <f t="shared" si="1"/>
        <v>2.5</v>
      </c>
      <c r="O42" s="139">
        <f t="shared" si="2"/>
        <v>-219.5</v>
      </c>
    </row>
    <row r="43" spans="1:26" x14ac:dyDescent="0.3">
      <c r="A43" s="77">
        <v>37</v>
      </c>
      <c r="B43" s="18" t="s">
        <v>326</v>
      </c>
      <c r="C43" s="99">
        <v>180855</v>
      </c>
      <c r="D43" s="26" t="s">
        <v>3</v>
      </c>
      <c r="E43" s="147" t="s">
        <v>122</v>
      </c>
      <c r="F43" s="108" t="s">
        <v>122</v>
      </c>
      <c r="G43" s="108" t="s">
        <v>122</v>
      </c>
      <c r="H43" s="108" t="s">
        <v>122</v>
      </c>
      <c r="I43" s="147" t="s">
        <v>122</v>
      </c>
      <c r="J43" s="108">
        <v>2</v>
      </c>
      <c r="K43" s="145" t="s">
        <v>12</v>
      </c>
      <c r="L43" s="138">
        <f t="shared" si="0"/>
        <v>2</v>
      </c>
      <c r="M43" s="151">
        <v>0</v>
      </c>
      <c r="N43" s="208">
        <f t="shared" si="1"/>
        <v>2</v>
      </c>
      <c r="O43" s="139">
        <f t="shared" si="2"/>
        <v>-220</v>
      </c>
    </row>
    <row r="44" spans="1:26" x14ac:dyDescent="0.3">
      <c r="A44" s="77">
        <v>38</v>
      </c>
      <c r="B44" s="18" t="s">
        <v>88</v>
      </c>
      <c r="C44" s="99">
        <v>8513</v>
      </c>
      <c r="D44" s="26" t="s">
        <v>3</v>
      </c>
      <c r="E44" s="106">
        <v>0</v>
      </c>
      <c r="F44" s="150">
        <v>1</v>
      </c>
      <c r="G44" s="147" t="s">
        <v>12</v>
      </c>
      <c r="H44" s="108" t="s">
        <v>12</v>
      </c>
      <c r="I44" s="108" t="s">
        <v>12</v>
      </c>
      <c r="J44" s="108" t="s">
        <v>122</v>
      </c>
      <c r="K44" s="145" t="s">
        <v>122</v>
      </c>
      <c r="L44" s="138">
        <f t="shared" si="0"/>
        <v>1</v>
      </c>
      <c r="M44" s="151">
        <v>0</v>
      </c>
      <c r="N44" s="208">
        <f t="shared" si="1"/>
        <v>1</v>
      </c>
      <c r="O44" s="139">
        <f t="shared" si="2"/>
        <v>-221</v>
      </c>
    </row>
    <row r="45" spans="1:26" x14ac:dyDescent="0.3">
      <c r="A45" s="77">
        <v>39</v>
      </c>
      <c r="B45" s="18" t="s">
        <v>126</v>
      </c>
      <c r="C45" s="99">
        <v>10033</v>
      </c>
      <c r="D45" s="26" t="s">
        <v>2</v>
      </c>
      <c r="E45" s="147" t="s">
        <v>122</v>
      </c>
      <c r="F45" s="146">
        <v>0.5</v>
      </c>
      <c r="G45" s="108" t="s">
        <v>122</v>
      </c>
      <c r="H45" s="147" t="s">
        <v>122</v>
      </c>
      <c r="I45" s="147" t="s">
        <v>122</v>
      </c>
      <c r="J45" s="108" t="s">
        <v>12</v>
      </c>
      <c r="K45" s="145" t="s">
        <v>122</v>
      </c>
      <c r="L45" s="138">
        <f t="shared" si="0"/>
        <v>0.5</v>
      </c>
      <c r="M45" s="151">
        <v>0</v>
      </c>
      <c r="N45" s="208">
        <f t="shared" si="1"/>
        <v>0.5</v>
      </c>
      <c r="O45" s="139">
        <f t="shared" si="2"/>
        <v>-221.5</v>
      </c>
    </row>
    <row r="46" spans="1:26" x14ac:dyDescent="0.3">
      <c r="A46" s="77">
        <v>40</v>
      </c>
      <c r="B46" s="18" t="s">
        <v>325</v>
      </c>
      <c r="C46" s="99">
        <v>20609</v>
      </c>
      <c r="D46" s="26" t="s">
        <v>3</v>
      </c>
      <c r="E46" s="147" t="s">
        <v>122</v>
      </c>
      <c r="F46" s="108" t="s">
        <v>122</v>
      </c>
      <c r="G46" s="108" t="s">
        <v>122</v>
      </c>
      <c r="H46" s="108" t="s">
        <v>122</v>
      </c>
      <c r="I46" s="147" t="s">
        <v>122</v>
      </c>
      <c r="J46" s="148" t="s">
        <v>122</v>
      </c>
      <c r="K46" s="185" t="s">
        <v>122</v>
      </c>
      <c r="L46" s="138">
        <f t="shared" si="0"/>
        <v>0</v>
      </c>
      <c r="M46" s="151">
        <v>0</v>
      </c>
      <c r="N46" s="208">
        <f t="shared" si="1"/>
        <v>0</v>
      </c>
      <c r="O46" s="139">
        <f t="shared" si="2"/>
        <v>-222</v>
      </c>
    </row>
    <row r="47" spans="1:26" x14ac:dyDescent="0.3">
      <c r="A47" s="77">
        <v>41</v>
      </c>
      <c r="B47" s="6" t="s">
        <v>143</v>
      </c>
      <c r="C47" s="98">
        <v>12756</v>
      </c>
      <c r="D47" s="7" t="s">
        <v>3</v>
      </c>
      <c r="E47" s="143" t="s">
        <v>122</v>
      </c>
      <c r="F47" s="104" t="s">
        <v>122</v>
      </c>
      <c r="G47" s="104" t="s">
        <v>12</v>
      </c>
      <c r="H47" s="104" t="s">
        <v>12</v>
      </c>
      <c r="I47" s="143" t="s">
        <v>122</v>
      </c>
      <c r="J47" s="104" t="s">
        <v>122</v>
      </c>
      <c r="K47" s="104" t="s">
        <v>122</v>
      </c>
      <c r="L47" s="138">
        <f t="shared" si="0"/>
        <v>0</v>
      </c>
      <c r="M47" s="140">
        <v>0</v>
      </c>
      <c r="N47" s="208">
        <f t="shared" si="1"/>
        <v>0</v>
      </c>
      <c r="O47" s="139">
        <f t="shared" si="2"/>
        <v>-222</v>
      </c>
    </row>
    <row r="48" spans="1:26" ht="16.2" thickBot="1" x14ac:dyDescent="0.35">
      <c r="A48" s="77">
        <v>42</v>
      </c>
      <c r="B48" s="209" t="s">
        <v>291</v>
      </c>
      <c r="C48" s="187">
        <v>63075</v>
      </c>
      <c r="D48" s="123" t="s">
        <v>266</v>
      </c>
      <c r="E48" s="210" t="s">
        <v>122</v>
      </c>
      <c r="F48" s="211" t="s">
        <v>122</v>
      </c>
      <c r="G48" s="211" t="s">
        <v>122</v>
      </c>
      <c r="H48" s="212" t="s">
        <v>122</v>
      </c>
      <c r="I48" s="210" t="s">
        <v>122</v>
      </c>
      <c r="J48" s="212" t="s">
        <v>122</v>
      </c>
      <c r="K48" s="212" t="s">
        <v>122</v>
      </c>
      <c r="L48" s="213">
        <f t="shared" si="0"/>
        <v>0</v>
      </c>
      <c r="M48" s="214">
        <v>0</v>
      </c>
      <c r="N48" s="215">
        <f t="shared" si="1"/>
        <v>0</v>
      </c>
      <c r="O48" s="216">
        <f t="shared" si="2"/>
        <v>-222</v>
      </c>
    </row>
    <row r="49" spans="2:7" ht="16.2" thickBot="1" x14ac:dyDescent="0.35">
      <c r="B49" t="s">
        <v>14</v>
      </c>
      <c r="D49" s="17"/>
      <c r="E49" s="11"/>
      <c r="F49" s="49" t="s">
        <v>55</v>
      </c>
      <c r="G49" s="12"/>
    </row>
  </sheetData>
  <sortState ref="B7:O14">
    <sortCondition descending="1" ref="N7:N14"/>
  </sortState>
  <mergeCells count="2">
    <mergeCell ref="H2:I2"/>
    <mergeCell ref="C1:O1"/>
  </mergeCells>
  <pageMargins left="0.31496062992125984" right="0.31496062992125984" top="0.35433070866141736" bottom="0.35433070866141736" header="0.31496062992125984" footer="0.31496062992125984"/>
  <pageSetup paperSize="9" scale="58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"/>
  <sheetViews>
    <sheetView view="pageBreakPreview" zoomScale="70" zoomScaleNormal="80" zoomScaleSheetLayoutView="70" workbookViewId="0">
      <selection activeCell="C57" sqref="C57"/>
    </sheetView>
  </sheetViews>
  <sheetFormatPr defaultRowHeight="14.4" x14ac:dyDescent="0.3"/>
  <cols>
    <col min="1" max="1" width="5.6640625" style="1" customWidth="1"/>
    <col min="2" max="2" width="40" customWidth="1"/>
    <col min="3" max="3" width="15.6640625" customWidth="1"/>
    <col min="5" max="11" width="15.6640625" style="1" customWidth="1"/>
    <col min="12" max="13" width="11.33203125" style="15" customWidth="1"/>
    <col min="14" max="14" width="11.33203125" customWidth="1"/>
    <col min="19" max="19" width="9.109375" customWidth="1"/>
    <col min="20" max="20" width="22.6640625" customWidth="1"/>
    <col min="21" max="21" width="21.6640625" bestFit="1" customWidth="1"/>
    <col min="23" max="25" width="0" hidden="1" customWidth="1"/>
  </cols>
  <sheetData>
    <row r="1" spans="1:26" s="28" customFormat="1" ht="36.6" x14ac:dyDescent="0.7">
      <c r="A1" s="90"/>
      <c r="B1" s="90"/>
      <c r="C1" s="90"/>
      <c r="D1" s="90"/>
      <c r="E1" s="245" t="s">
        <v>101</v>
      </c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26" ht="18" x14ac:dyDescent="0.35">
      <c r="B2" s="9"/>
      <c r="C2" s="9"/>
      <c r="E2" s="10"/>
      <c r="G2" s="12"/>
    </row>
    <row r="3" spans="1:26" ht="15" thickBot="1" x14ac:dyDescent="0.35"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</row>
    <row r="4" spans="1:26" ht="43.8" thickBot="1" x14ac:dyDescent="0.35">
      <c r="C4" s="189" t="s">
        <v>115</v>
      </c>
      <c r="D4" s="190" t="s">
        <v>114</v>
      </c>
      <c r="E4" s="191" t="s">
        <v>100</v>
      </c>
      <c r="F4" s="192" t="s">
        <v>15</v>
      </c>
      <c r="G4" s="193" t="s">
        <v>141</v>
      </c>
      <c r="H4" s="193" t="s">
        <v>287</v>
      </c>
      <c r="I4" s="192" t="s">
        <v>16</v>
      </c>
      <c r="J4" s="193" t="s">
        <v>293</v>
      </c>
      <c r="K4" s="194" t="s">
        <v>294</v>
      </c>
      <c r="L4" s="195" t="s">
        <v>11</v>
      </c>
      <c r="M4" s="196" t="s">
        <v>51</v>
      </c>
      <c r="N4" s="197" t="s">
        <v>52</v>
      </c>
      <c r="O4" s="59" t="s">
        <v>17</v>
      </c>
    </row>
    <row r="5" spans="1:26" ht="45" customHeight="1" thickBot="1" x14ac:dyDescent="0.35">
      <c r="E5" s="29"/>
      <c r="F5" s="30"/>
      <c r="G5" s="30"/>
      <c r="H5" s="30"/>
      <c r="I5" s="31"/>
      <c r="J5" s="30"/>
      <c r="K5" s="30"/>
      <c r="L5" s="38"/>
      <c r="M5" s="40"/>
      <c r="N5" s="198"/>
      <c r="O5" s="41"/>
      <c r="R5" s="8"/>
      <c r="S5" s="8"/>
      <c r="T5" s="8"/>
      <c r="U5" s="14"/>
      <c r="V5" s="8"/>
      <c r="W5" s="7" t="s">
        <v>7</v>
      </c>
      <c r="X5" s="7" t="s">
        <v>8</v>
      </c>
      <c r="Y5" s="7" t="s">
        <v>9</v>
      </c>
      <c r="Z5" s="156"/>
    </row>
    <row r="6" spans="1:26" ht="20.25" customHeight="1" thickBot="1" x14ac:dyDescent="0.35">
      <c r="B6" s="27" t="s">
        <v>50</v>
      </c>
      <c r="C6" s="27"/>
      <c r="E6" s="101" t="s">
        <v>119</v>
      </c>
      <c r="F6" s="101" t="s">
        <v>120</v>
      </c>
      <c r="G6" s="115" t="s">
        <v>145</v>
      </c>
      <c r="H6" s="101" t="s">
        <v>288</v>
      </c>
      <c r="I6" s="101" t="s">
        <v>312</v>
      </c>
      <c r="J6" s="182">
        <v>43434</v>
      </c>
      <c r="K6" s="183">
        <v>43435</v>
      </c>
      <c r="L6" s="42"/>
      <c r="M6" s="153"/>
      <c r="N6" s="199"/>
      <c r="O6" s="44"/>
      <c r="R6" s="8"/>
      <c r="S6" s="8"/>
      <c r="T6" s="8"/>
      <c r="U6" s="14"/>
      <c r="V6" s="8"/>
      <c r="W6" s="6"/>
      <c r="X6" s="6"/>
      <c r="Y6" s="6"/>
      <c r="Z6" s="156" t="s">
        <v>10</v>
      </c>
    </row>
    <row r="7" spans="1:26" x14ac:dyDescent="0.3">
      <c r="A7" s="76">
        <v>1</v>
      </c>
      <c r="B7" s="50" t="s">
        <v>58</v>
      </c>
      <c r="C7" s="97">
        <v>11383</v>
      </c>
      <c r="D7" s="32" t="s">
        <v>2</v>
      </c>
      <c r="E7" s="131">
        <v>28</v>
      </c>
      <c r="F7" s="105">
        <v>43</v>
      </c>
      <c r="G7" s="132">
        <v>30</v>
      </c>
      <c r="H7" s="132">
        <v>36</v>
      </c>
      <c r="I7" s="132">
        <v>39</v>
      </c>
      <c r="J7" s="132">
        <v>39</v>
      </c>
      <c r="K7" s="133">
        <v>35</v>
      </c>
      <c r="L7" s="134">
        <f t="shared" ref="L7:L38" si="0">SUM(E7:K7)</f>
        <v>250</v>
      </c>
      <c r="M7" s="152">
        <v>28</v>
      </c>
      <c r="N7" s="200">
        <f t="shared" ref="N7:N38" si="1">L7-M7</f>
        <v>222</v>
      </c>
      <c r="O7" s="136"/>
      <c r="R7" s="8"/>
      <c r="S7" s="8"/>
      <c r="T7" s="8"/>
      <c r="U7" s="14"/>
      <c r="V7" s="8"/>
      <c r="W7" s="7" t="s">
        <v>7</v>
      </c>
      <c r="X7" s="7" t="s">
        <v>8</v>
      </c>
      <c r="Y7" s="7" t="s">
        <v>9</v>
      </c>
      <c r="Z7" s="156"/>
    </row>
    <row r="8" spans="1:26" x14ac:dyDescent="0.3">
      <c r="A8" s="77">
        <v>2</v>
      </c>
      <c r="B8" s="6" t="s">
        <v>30</v>
      </c>
      <c r="C8" s="98">
        <v>6108</v>
      </c>
      <c r="D8" s="7" t="s">
        <v>3</v>
      </c>
      <c r="E8" s="131">
        <v>34</v>
      </c>
      <c r="F8" s="104">
        <v>41</v>
      </c>
      <c r="G8" s="104">
        <v>30</v>
      </c>
      <c r="H8" s="104">
        <v>35</v>
      </c>
      <c r="I8" s="104">
        <v>40</v>
      </c>
      <c r="J8" s="104">
        <v>33</v>
      </c>
      <c r="K8" s="137" t="s">
        <v>12</v>
      </c>
      <c r="L8" s="138">
        <f t="shared" si="0"/>
        <v>213</v>
      </c>
      <c r="M8" s="140">
        <v>0</v>
      </c>
      <c r="N8" s="201">
        <f t="shared" si="1"/>
        <v>213</v>
      </c>
      <c r="O8" s="139">
        <f t="shared" ref="O8:O39" si="2">N8-$N$7</f>
        <v>-9</v>
      </c>
      <c r="R8" s="7">
        <v>1</v>
      </c>
      <c r="S8" s="3">
        <v>318</v>
      </c>
      <c r="T8" s="6" t="s">
        <v>250</v>
      </c>
      <c r="U8" s="6" t="s">
        <v>219</v>
      </c>
      <c r="V8" s="21" t="s">
        <v>3</v>
      </c>
      <c r="W8" s="24">
        <v>27</v>
      </c>
      <c r="X8" s="7">
        <v>15</v>
      </c>
      <c r="Y8" s="24">
        <f t="shared" ref="Y8:Y36" si="3">W8+X8</f>
        <v>42</v>
      </c>
      <c r="Z8" s="129">
        <f t="shared" ref="Z8:Z36" si="4">Y8</f>
        <v>42</v>
      </c>
    </row>
    <row r="9" spans="1:26" x14ac:dyDescent="0.3">
      <c r="A9" s="77">
        <v>3</v>
      </c>
      <c r="B9" s="6" t="s">
        <v>36</v>
      </c>
      <c r="C9" s="98">
        <v>8016</v>
      </c>
      <c r="D9" s="7" t="s">
        <v>318</v>
      </c>
      <c r="E9" s="142">
        <v>8.5</v>
      </c>
      <c r="F9" s="104">
        <v>40</v>
      </c>
      <c r="G9" s="104" t="s">
        <v>12</v>
      </c>
      <c r="H9" s="184">
        <v>37</v>
      </c>
      <c r="I9" s="149">
        <v>38</v>
      </c>
      <c r="J9" s="104">
        <v>35</v>
      </c>
      <c r="K9" s="137">
        <v>36</v>
      </c>
      <c r="L9" s="138">
        <f t="shared" si="0"/>
        <v>194.5</v>
      </c>
      <c r="M9" s="140">
        <v>0</v>
      </c>
      <c r="N9" s="201">
        <f t="shared" si="1"/>
        <v>194.5</v>
      </c>
      <c r="O9" s="139">
        <f t="shared" si="2"/>
        <v>-27.5</v>
      </c>
      <c r="R9" s="7">
        <v>2</v>
      </c>
      <c r="S9" s="3">
        <v>501</v>
      </c>
      <c r="T9" s="6" t="s">
        <v>155</v>
      </c>
      <c r="U9" s="6" t="s">
        <v>156</v>
      </c>
      <c r="V9" s="21" t="s">
        <v>3</v>
      </c>
      <c r="W9" s="24">
        <v>26</v>
      </c>
      <c r="X9" s="7">
        <v>14</v>
      </c>
      <c r="Y9" s="24">
        <f t="shared" si="3"/>
        <v>40</v>
      </c>
      <c r="Z9" s="129">
        <f t="shared" si="4"/>
        <v>40</v>
      </c>
    </row>
    <row r="10" spans="1:26" x14ac:dyDescent="0.3">
      <c r="A10" s="77">
        <v>4</v>
      </c>
      <c r="B10" s="6" t="s">
        <v>37</v>
      </c>
      <c r="C10" s="98">
        <v>7998</v>
      </c>
      <c r="D10" s="7" t="s">
        <v>2</v>
      </c>
      <c r="E10" s="131">
        <v>31</v>
      </c>
      <c r="F10" s="104">
        <v>38</v>
      </c>
      <c r="G10" s="104" t="s">
        <v>12</v>
      </c>
      <c r="H10" s="141">
        <v>31</v>
      </c>
      <c r="I10" s="104">
        <v>30</v>
      </c>
      <c r="J10" s="104">
        <v>22</v>
      </c>
      <c r="K10" s="137">
        <v>33</v>
      </c>
      <c r="L10" s="138">
        <f t="shared" si="0"/>
        <v>185</v>
      </c>
      <c r="M10" s="140">
        <v>0</v>
      </c>
      <c r="N10" s="201">
        <f t="shared" si="1"/>
        <v>185</v>
      </c>
      <c r="O10" s="139">
        <f t="shared" si="2"/>
        <v>-37</v>
      </c>
      <c r="R10" s="7">
        <v>3</v>
      </c>
      <c r="S10" s="3">
        <v>554</v>
      </c>
      <c r="T10" s="6" t="s">
        <v>251</v>
      </c>
      <c r="U10" s="6" t="s">
        <v>236</v>
      </c>
      <c r="V10" s="21" t="s">
        <v>3</v>
      </c>
      <c r="W10" s="24">
        <v>25</v>
      </c>
      <c r="X10" s="7">
        <v>13</v>
      </c>
      <c r="Y10" s="24">
        <f t="shared" si="3"/>
        <v>38</v>
      </c>
      <c r="Z10" s="129">
        <f t="shared" si="4"/>
        <v>38</v>
      </c>
    </row>
    <row r="11" spans="1:26" x14ac:dyDescent="0.3">
      <c r="A11" s="77">
        <v>5</v>
      </c>
      <c r="B11" s="6" t="s">
        <v>93</v>
      </c>
      <c r="C11" s="98">
        <v>16539</v>
      </c>
      <c r="D11" s="7" t="s">
        <v>4</v>
      </c>
      <c r="E11" s="131">
        <v>25</v>
      </c>
      <c r="F11" s="104">
        <v>33</v>
      </c>
      <c r="G11" s="142">
        <v>10</v>
      </c>
      <c r="H11" s="104">
        <v>30</v>
      </c>
      <c r="I11" s="104">
        <v>30</v>
      </c>
      <c r="J11" s="104">
        <v>31</v>
      </c>
      <c r="K11" s="137">
        <v>30</v>
      </c>
      <c r="L11" s="138">
        <f t="shared" si="0"/>
        <v>189</v>
      </c>
      <c r="M11" s="135">
        <v>10</v>
      </c>
      <c r="N11" s="201">
        <f t="shared" si="1"/>
        <v>179</v>
      </c>
      <c r="O11" s="139">
        <f t="shared" si="2"/>
        <v>-43</v>
      </c>
      <c r="R11" s="7">
        <v>4</v>
      </c>
      <c r="S11" s="3">
        <v>522</v>
      </c>
      <c r="T11" s="6" t="s">
        <v>161</v>
      </c>
      <c r="U11" s="6" t="s">
        <v>162</v>
      </c>
      <c r="V11" s="21" t="s">
        <v>2</v>
      </c>
      <c r="W11" s="24">
        <v>24</v>
      </c>
      <c r="X11" s="7">
        <v>15</v>
      </c>
      <c r="Y11" s="24">
        <f t="shared" si="3"/>
        <v>39</v>
      </c>
      <c r="Z11" s="129">
        <f t="shared" si="4"/>
        <v>39</v>
      </c>
    </row>
    <row r="12" spans="1:26" x14ac:dyDescent="0.3">
      <c r="A12" s="77">
        <v>6</v>
      </c>
      <c r="B12" s="6" t="s">
        <v>32</v>
      </c>
      <c r="C12" s="98">
        <v>6486</v>
      </c>
      <c r="D12" s="7" t="s">
        <v>64</v>
      </c>
      <c r="E12" s="131">
        <v>26</v>
      </c>
      <c r="F12" s="103">
        <v>12</v>
      </c>
      <c r="G12" s="104">
        <v>29</v>
      </c>
      <c r="H12" s="220">
        <v>4</v>
      </c>
      <c r="I12" s="104">
        <v>37</v>
      </c>
      <c r="J12" s="104">
        <v>34</v>
      </c>
      <c r="K12" s="137">
        <v>28</v>
      </c>
      <c r="L12" s="138">
        <f t="shared" si="0"/>
        <v>170</v>
      </c>
      <c r="M12" s="135">
        <v>4</v>
      </c>
      <c r="N12" s="201">
        <f t="shared" si="1"/>
        <v>166</v>
      </c>
      <c r="O12" s="139">
        <f t="shared" si="2"/>
        <v>-56</v>
      </c>
      <c r="R12" s="7">
        <v>5</v>
      </c>
      <c r="S12" s="3">
        <v>543</v>
      </c>
      <c r="T12" s="6" t="s">
        <v>299</v>
      </c>
      <c r="U12" s="6" t="s">
        <v>307</v>
      </c>
      <c r="V12" s="21" t="s">
        <v>3</v>
      </c>
      <c r="W12" s="24">
        <v>23</v>
      </c>
      <c r="X12" s="7">
        <v>11</v>
      </c>
      <c r="Y12" s="24">
        <f t="shared" si="3"/>
        <v>34</v>
      </c>
      <c r="Z12" s="129">
        <f t="shared" si="4"/>
        <v>34</v>
      </c>
    </row>
    <row r="13" spans="1:26" x14ac:dyDescent="0.3">
      <c r="A13" s="77">
        <v>7</v>
      </c>
      <c r="B13" s="6" t="s">
        <v>128</v>
      </c>
      <c r="C13" s="98">
        <v>1483</v>
      </c>
      <c r="D13" s="7" t="s">
        <v>3</v>
      </c>
      <c r="E13" s="104" t="s">
        <v>122</v>
      </c>
      <c r="F13" s="143">
        <v>31</v>
      </c>
      <c r="G13" s="143" t="s">
        <v>12</v>
      </c>
      <c r="H13" s="104">
        <v>31</v>
      </c>
      <c r="I13" s="104">
        <v>30</v>
      </c>
      <c r="J13" s="104">
        <v>31</v>
      </c>
      <c r="K13" s="137">
        <v>30</v>
      </c>
      <c r="L13" s="138">
        <f t="shared" si="0"/>
        <v>153</v>
      </c>
      <c r="M13" s="140">
        <v>0</v>
      </c>
      <c r="N13" s="201">
        <f t="shared" si="1"/>
        <v>153</v>
      </c>
      <c r="O13" s="139">
        <f t="shared" si="2"/>
        <v>-69</v>
      </c>
      <c r="R13" s="7">
        <v>6</v>
      </c>
      <c r="S13" s="3">
        <v>525</v>
      </c>
      <c r="T13" s="6" t="s">
        <v>276</v>
      </c>
      <c r="U13" s="6" t="s">
        <v>220</v>
      </c>
      <c r="V13" s="21" t="s">
        <v>64</v>
      </c>
      <c r="W13" s="24">
        <v>22</v>
      </c>
      <c r="X13" s="7">
        <v>15</v>
      </c>
      <c r="Y13" s="24">
        <f t="shared" si="3"/>
        <v>37</v>
      </c>
      <c r="Z13" s="129">
        <f t="shared" si="4"/>
        <v>37</v>
      </c>
    </row>
    <row r="14" spans="1:26" x14ac:dyDescent="0.3">
      <c r="A14" s="77">
        <v>8</v>
      </c>
      <c r="B14" s="6" t="s">
        <v>127</v>
      </c>
      <c r="C14" s="98">
        <v>8077</v>
      </c>
      <c r="D14" s="7" t="s">
        <v>64</v>
      </c>
      <c r="E14" s="104" t="s">
        <v>122</v>
      </c>
      <c r="F14" s="143">
        <v>31</v>
      </c>
      <c r="G14" s="104">
        <v>22</v>
      </c>
      <c r="H14" s="141">
        <v>21</v>
      </c>
      <c r="I14" s="104">
        <v>25</v>
      </c>
      <c r="J14" s="104">
        <v>27</v>
      </c>
      <c r="K14" s="137">
        <v>22</v>
      </c>
      <c r="L14" s="138">
        <f t="shared" si="0"/>
        <v>148</v>
      </c>
      <c r="M14" s="140">
        <v>0</v>
      </c>
      <c r="N14" s="201">
        <f t="shared" si="1"/>
        <v>148</v>
      </c>
      <c r="O14" s="139">
        <f t="shared" si="2"/>
        <v>-74</v>
      </c>
      <c r="R14" s="7">
        <v>7</v>
      </c>
      <c r="S14" s="3">
        <v>555</v>
      </c>
      <c r="T14" s="6" t="s">
        <v>252</v>
      </c>
      <c r="U14" s="6" t="s">
        <v>238</v>
      </c>
      <c r="V14" s="21" t="s">
        <v>253</v>
      </c>
      <c r="W14" s="24">
        <v>21</v>
      </c>
      <c r="X14" s="7">
        <v>9</v>
      </c>
      <c r="Y14" s="24">
        <f t="shared" si="3"/>
        <v>30</v>
      </c>
      <c r="Z14" s="129">
        <f t="shared" si="4"/>
        <v>30</v>
      </c>
    </row>
    <row r="15" spans="1:26" x14ac:dyDescent="0.3">
      <c r="A15" s="77">
        <v>9</v>
      </c>
      <c r="B15" s="6" t="s">
        <v>97</v>
      </c>
      <c r="C15" s="98">
        <v>12546</v>
      </c>
      <c r="D15" s="7" t="s">
        <v>3</v>
      </c>
      <c r="E15" s="81">
        <v>0</v>
      </c>
      <c r="F15" s="143">
        <v>35</v>
      </c>
      <c r="G15" s="143" t="s">
        <v>12</v>
      </c>
      <c r="H15" s="104">
        <v>25</v>
      </c>
      <c r="I15" s="104">
        <v>34</v>
      </c>
      <c r="J15" s="104">
        <v>27</v>
      </c>
      <c r="K15" s="137">
        <v>27</v>
      </c>
      <c r="L15" s="138">
        <f t="shared" si="0"/>
        <v>148</v>
      </c>
      <c r="M15" s="140">
        <v>0</v>
      </c>
      <c r="N15" s="201">
        <f t="shared" si="1"/>
        <v>148</v>
      </c>
      <c r="O15" s="139">
        <f t="shared" si="2"/>
        <v>-74</v>
      </c>
      <c r="R15" s="7">
        <v>8</v>
      </c>
      <c r="S15" s="3">
        <v>545</v>
      </c>
      <c r="T15" s="6" t="s">
        <v>261</v>
      </c>
      <c r="U15" s="6" t="s">
        <v>262</v>
      </c>
      <c r="V15" s="21" t="s">
        <v>2</v>
      </c>
      <c r="W15" s="24">
        <v>20</v>
      </c>
      <c r="X15" s="7">
        <v>14</v>
      </c>
      <c r="Y15" s="24">
        <f t="shared" si="3"/>
        <v>34</v>
      </c>
      <c r="Z15" s="129">
        <f t="shared" si="4"/>
        <v>34</v>
      </c>
    </row>
    <row r="16" spans="1:26" x14ac:dyDescent="0.3">
      <c r="A16" s="77">
        <v>10</v>
      </c>
      <c r="B16" s="6" t="s">
        <v>95</v>
      </c>
      <c r="C16" s="98">
        <v>12991</v>
      </c>
      <c r="D16" s="7" t="s">
        <v>4</v>
      </c>
      <c r="E16" s="142">
        <v>8</v>
      </c>
      <c r="F16" s="143">
        <v>38</v>
      </c>
      <c r="G16" s="141" t="s">
        <v>122</v>
      </c>
      <c r="H16" s="104">
        <v>34</v>
      </c>
      <c r="I16" s="103">
        <v>7</v>
      </c>
      <c r="J16" s="104">
        <v>24</v>
      </c>
      <c r="K16" s="137">
        <v>33</v>
      </c>
      <c r="L16" s="138">
        <f t="shared" si="0"/>
        <v>144</v>
      </c>
      <c r="M16" s="140">
        <v>0</v>
      </c>
      <c r="N16" s="201">
        <f t="shared" si="1"/>
        <v>144</v>
      </c>
      <c r="O16" s="139">
        <f t="shared" si="2"/>
        <v>-78</v>
      </c>
      <c r="R16" s="7">
        <v>9</v>
      </c>
      <c r="S16" s="3">
        <v>567</v>
      </c>
      <c r="T16" s="6" t="s">
        <v>263</v>
      </c>
      <c r="U16" s="6" t="s">
        <v>239</v>
      </c>
      <c r="V16" s="21" t="s">
        <v>4</v>
      </c>
      <c r="W16" s="24">
        <v>19</v>
      </c>
      <c r="X16" s="7">
        <v>15</v>
      </c>
      <c r="Y16" s="24">
        <f t="shared" si="3"/>
        <v>34</v>
      </c>
      <c r="Z16" s="129">
        <f t="shared" si="4"/>
        <v>34</v>
      </c>
    </row>
    <row r="17" spans="1:26" x14ac:dyDescent="0.3">
      <c r="A17" s="77">
        <v>11</v>
      </c>
      <c r="B17" s="6" t="s">
        <v>61</v>
      </c>
      <c r="C17" s="98">
        <v>11140</v>
      </c>
      <c r="D17" s="7" t="s">
        <v>3</v>
      </c>
      <c r="E17" s="131">
        <v>28</v>
      </c>
      <c r="F17" s="104" t="s">
        <v>12</v>
      </c>
      <c r="G17" s="104">
        <v>32</v>
      </c>
      <c r="H17" s="141">
        <v>39</v>
      </c>
      <c r="I17" s="104">
        <v>42</v>
      </c>
      <c r="J17" s="104" t="s">
        <v>12</v>
      </c>
      <c r="K17" s="137" t="s">
        <v>12</v>
      </c>
      <c r="L17" s="138">
        <f t="shared" si="0"/>
        <v>141</v>
      </c>
      <c r="M17" s="140">
        <v>0</v>
      </c>
      <c r="N17" s="201">
        <f t="shared" si="1"/>
        <v>141</v>
      </c>
      <c r="O17" s="139">
        <f t="shared" si="2"/>
        <v>-81</v>
      </c>
      <c r="R17" s="7">
        <v>10</v>
      </c>
      <c r="S17" s="3">
        <v>11</v>
      </c>
      <c r="T17" s="6" t="s">
        <v>256</v>
      </c>
      <c r="U17" s="6" t="s">
        <v>237</v>
      </c>
      <c r="V17" s="21" t="s">
        <v>2</v>
      </c>
      <c r="W17" s="24">
        <v>18</v>
      </c>
      <c r="X17" s="7">
        <v>12</v>
      </c>
      <c r="Y17" s="24">
        <f t="shared" si="3"/>
        <v>30</v>
      </c>
      <c r="Z17" s="129">
        <f t="shared" si="4"/>
        <v>30</v>
      </c>
    </row>
    <row r="18" spans="1:26" x14ac:dyDescent="0.3">
      <c r="A18" s="77">
        <v>12</v>
      </c>
      <c r="B18" s="6" t="s">
        <v>129</v>
      </c>
      <c r="C18" s="98">
        <v>17158</v>
      </c>
      <c r="D18" s="7" t="s">
        <v>2</v>
      </c>
      <c r="E18" s="104" t="s">
        <v>122</v>
      </c>
      <c r="F18" s="143">
        <v>28</v>
      </c>
      <c r="G18" s="143" t="s">
        <v>122</v>
      </c>
      <c r="H18" s="104">
        <v>23</v>
      </c>
      <c r="I18" s="104">
        <v>34</v>
      </c>
      <c r="J18" s="104">
        <v>27</v>
      </c>
      <c r="K18" s="137" t="s">
        <v>12</v>
      </c>
      <c r="L18" s="138">
        <f t="shared" si="0"/>
        <v>112</v>
      </c>
      <c r="M18" s="140">
        <v>0</v>
      </c>
      <c r="N18" s="201">
        <f t="shared" si="1"/>
        <v>112</v>
      </c>
      <c r="O18" s="139">
        <f t="shared" si="2"/>
        <v>-110</v>
      </c>
      <c r="R18" s="7">
        <v>11</v>
      </c>
      <c r="S18" s="3">
        <v>527</v>
      </c>
      <c r="T18" s="6" t="s">
        <v>277</v>
      </c>
      <c r="U18" s="6" t="s">
        <v>278</v>
      </c>
      <c r="V18" s="21" t="s">
        <v>64</v>
      </c>
      <c r="W18" s="24">
        <v>17</v>
      </c>
      <c r="X18" s="7">
        <v>13</v>
      </c>
      <c r="Y18" s="24">
        <f t="shared" si="3"/>
        <v>30</v>
      </c>
      <c r="Z18" s="129">
        <f t="shared" si="4"/>
        <v>30</v>
      </c>
    </row>
    <row r="19" spans="1:26" x14ac:dyDescent="0.3">
      <c r="A19" s="77">
        <v>13</v>
      </c>
      <c r="B19" s="6" t="s">
        <v>92</v>
      </c>
      <c r="C19" s="98">
        <v>12771</v>
      </c>
      <c r="D19" s="7" t="s">
        <v>2</v>
      </c>
      <c r="E19" s="131">
        <v>33</v>
      </c>
      <c r="F19" s="103">
        <v>5.5</v>
      </c>
      <c r="G19" s="104" t="s">
        <v>122</v>
      </c>
      <c r="H19" s="143" t="s">
        <v>122</v>
      </c>
      <c r="I19" s="104">
        <v>34</v>
      </c>
      <c r="J19" s="104">
        <v>37</v>
      </c>
      <c r="K19" s="137" t="s">
        <v>12</v>
      </c>
      <c r="L19" s="138">
        <f t="shared" si="0"/>
        <v>109.5</v>
      </c>
      <c r="M19" s="140">
        <v>0</v>
      </c>
      <c r="N19" s="201">
        <f t="shared" si="1"/>
        <v>109.5</v>
      </c>
      <c r="O19" s="139">
        <f t="shared" si="2"/>
        <v>-112.5</v>
      </c>
      <c r="R19" s="7">
        <v>12</v>
      </c>
      <c r="S19" s="3">
        <v>551</v>
      </c>
      <c r="T19" s="6" t="s">
        <v>259</v>
      </c>
      <c r="U19" s="6" t="s">
        <v>230</v>
      </c>
      <c r="V19" s="21" t="s">
        <v>260</v>
      </c>
      <c r="W19" s="24">
        <v>16</v>
      </c>
      <c r="X19" s="7">
        <v>14</v>
      </c>
      <c r="Y19" s="24">
        <f t="shared" si="3"/>
        <v>30</v>
      </c>
      <c r="Z19" s="129">
        <f t="shared" si="4"/>
        <v>30</v>
      </c>
    </row>
    <row r="20" spans="1:26" x14ac:dyDescent="0.3">
      <c r="A20" s="77">
        <v>14</v>
      </c>
      <c r="B20" s="6" t="s">
        <v>94</v>
      </c>
      <c r="C20" s="98">
        <v>16453</v>
      </c>
      <c r="D20" s="7" t="s">
        <v>4</v>
      </c>
      <c r="E20" s="131">
        <v>19</v>
      </c>
      <c r="F20" s="104">
        <v>7</v>
      </c>
      <c r="G20" s="104">
        <v>15</v>
      </c>
      <c r="H20" s="104">
        <v>17</v>
      </c>
      <c r="I20" s="104">
        <v>18</v>
      </c>
      <c r="J20" s="104">
        <v>20</v>
      </c>
      <c r="K20" s="137">
        <v>18</v>
      </c>
      <c r="L20" s="138">
        <f t="shared" si="0"/>
        <v>114</v>
      </c>
      <c r="M20" s="135">
        <v>7</v>
      </c>
      <c r="N20" s="201">
        <f t="shared" si="1"/>
        <v>107</v>
      </c>
      <c r="O20" s="139">
        <f t="shared" si="2"/>
        <v>-115</v>
      </c>
      <c r="R20" s="7">
        <v>13</v>
      </c>
      <c r="S20" s="3">
        <v>512</v>
      </c>
      <c r="T20" s="6" t="s">
        <v>284</v>
      </c>
      <c r="U20" s="6" t="s">
        <v>240</v>
      </c>
      <c r="V20" s="21" t="s">
        <v>2</v>
      </c>
      <c r="W20" s="24">
        <v>15</v>
      </c>
      <c r="X20" s="7">
        <v>10</v>
      </c>
      <c r="Y20" s="24">
        <f t="shared" si="3"/>
        <v>25</v>
      </c>
      <c r="Z20" s="129">
        <f t="shared" si="4"/>
        <v>25</v>
      </c>
    </row>
    <row r="21" spans="1:26" x14ac:dyDescent="0.3">
      <c r="A21" s="77">
        <v>15</v>
      </c>
      <c r="B21" s="6" t="s">
        <v>62</v>
      </c>
      <c r="C21" s="98">
        <v>11381</v>
      </c>
      <c r="D21" s="7" t="s">
        <v>4</v>
      </c>
      <c r="E21" s="131">
        <v>22</v>
      </c>
      <c r="F21" s="104">
        <v>27</v>
      </c>
      <c r="G21" s="143">
        <v>18</v>
      </c>
      <c r="H21" s="141">
        <v>13</v>
      </c>
      <c r="I21" s="104">
        <v>12</v>
      </c>
      <c r="J21" s="103">
        <v>5.5</v>
      </c>
      <c r="K21" s="137">
        <v>22</v>
      </c>
      <c r="L21" s="138">
        <f t="shared" si="0"/>
        <v>119.5</v>
      </c>
      <c r="M21" s="135">
        <v>13</v>
      </c>
      <c r="N21" s="201">
        <f t="shared" si="1"/>
        <v>106.5</v>
      </c>
      <c r="O21" s="139">
        <f t="shared" si="2"/>
        <v>-115.5</v>
      </c>
      <c r="R21" s="7">
        <v>14</v>
      </c>
      <c r="S21" s="3">
        <v>506</v>
      </c>
      <c r="T21" s="6" t="s">
        <v>300</v>
      </c>
      <c r="U21" s="6" t="s">
        <v>227</v>
      </c>
      <c r="V21" s="21" t="s">
        <v>64</v>
      </c>
      <c r="W21" s="24">
        <v>14</v>
      </c>
      <c r="X21" s="7">
        <v>11</v>
      </c>
      <c r="Y21" s="24">
        <f t="shared" si="3"/>
        <v>25</v>
      </c>
      <c r="Z21" s="129">
        <f t="shared" si="4"/>
        <v>25</v>
      </c>
    </row>
    <row r="22" spans="1:26" x14ac:dyDescent="0.3">
      <c r="A22" s="77">
        <v>16</v>
      </c>
      <c r="B22" s="6" t="s">
        <v>31</v>
      </c>
      <c r="C22" s="98">
        <v>8379</v>
      </c>
      <c r="D22" s="7" t="s">
        <v>3</v>
      </c>
      <c r="E22" s="131">
        <v>24</v>
      </c>
      <c r="F22" s="104">
        <v>35</v>
      </c>
      <c r="G22" s="104">
        <v>24</v>
      </c>
      <c r="H22" s="104" t="s">
        <v>12</v>
      </c>
      <c r="I22" s="103">
        <v>1</v>
      </c>
      <c r="J22" s="104" t="s">
        <v>12</v>
      </c>
      <c r="K22" s="137" t="s">
        <v>122</v>
      </c>
      <c r="L22" s="138">
        <f t="shared" si="0"/>
        <v>84</v>
      </c>
      <c r="M22" s="140">
        <v>0</v>
      </c>
      <c r="N22" s="201">
        <f t="shared" si="1"/>
        <v>84</v>
      </c>
      <c r="O22" s="139">
        <f t="shared" si="2"/>
        <v>-138</v>
      </c>
      <c r="R22" s="7">
        <v>15</v>
      </c>
      <c r="S22" s="3">
        <v>560</v>
      </c>
      <c r="T22" s="6" t="s">
        <v>270</v>
      </c>
      <c r="U22" s="6" t="s">
        <v>235</v>
      </c>
      <c r="V22" s="21" t="s">
        <v>253</v>
      </c>
      <c r="W22" s="24">
        <v>13</v>
      </c>
      <c r="X22" s="7">
        <v>1</v>
      </c>
      <c r="Y22" s="24">
        <f t="shared" si="3"/>
        <v>14</v>
      </c>
      <c r="Z22" s="129">
        <f t="shared" si="4"/>
        <v>14</v>
      </c>
    </row>
    <row r="23" spans="1:26" x14ac:dyDescent="0.3">
      <c r="A23" s="77">
        <v>17</v>
      </c>
      <c r="B23" s="6" t="s">
        <v>130</v>
      </c>
      <c r="C23" s="98">
        <v>17409</v>
      </c>
      <c r="D23" s="7" t="s">
        <v>131</v>
      </c>
      <c r="E23" s="104" t="s">
        <v>122</v>
      </c>
      <c r="F23" s="143">
        <v>26</v>
      </c>
      <c r="G23" s="104">
        <v>26</v>
      </c>
      <c r="H23" s="104">
        <v>29</v>
      </c>
      <c r="I23" s="143" t="s">
        <v>122</v>
      </c>
      <c r="J23" s="104" t="s">
        <v>122</v>
      </c>
      <c r="K23" s="137" t="s">
        <v>122</v>
      </c>
      <c r="L23" s="138">
        <f t="shared" si="0"/>
        <v>81</v>
      </c>
      <c r="M23" s="140">
        <v>0</v>
      </c>
      <c r="N23" s="201">
        <f t="shared" si="1"/>
        <v>81</v>
      </c>
      <c r="O23" s="139">
        <f t="shared" si="2"/>
        <v>-141</v>
      </c>
      <c r="R23" s="7">
        <v>16</v>
      </c>
      <c r="S23" s="3">
        <v>535</v>
      </c>
      <c r="T23" s="6" t="s">
        <v>267</v>
      </c>
      <c r="U23" s="6" t="s">
        <v>232</v>
      </c>
      <c r="V23" s="21" t="s">
        <v>3</v>
      </c>
      <c r="W23" s="24">
        <v>12</v>
      </c>
      <c r="X23" s="7">
        <v>0</v>
      </c>
      <c r="Y23" s="24">
        <f t="shared" si="3"/>
        <v>12</v>
      </c>
      <c r="Z23" s="129">
        <f t="shared" si="4"/>
        <v>12</v>
      </c>
    </row>
    <row r="24" spans="1:26" x14ac:dyDescent="0.3">
      <c r="A24" s="77">
        <v>18</v>
      </c>
      <c r="B24" s="6" t="s">
        <v>59</v>
      </c>
      <c r="C24" s="98">
        <v>11117</v>
      </c>
      <c r="D24" s="7" t="s">
        <v>4</v>
      </c>
      <c r="E24" s="131">
        <v>13</v>
      </c>
      <c r="F24" s="104">
        <v>17</v>
      </c>
      <c r="G24" s="143">
        <v>13</v>
      </c>
      <c r="H24" s="104">
        <v>11</v>
      </c>
      <c r="I24" s="104">
        <v>10</v>
      </c>
      <c r="J24" s="104">
        <v>15</v>
      </c>
      <c r="K24" s="137">
        <v>10</v>
      </c>
      <c r="L24" s="138">
        <f t="shared" si="0"/>
        <v>89</v>
      </c>
      <c r="M24" s="135">
        <v>10</v>
      </c>
      <c r="N24" s="201">
        <f t="shared" si="1"/>
        <v>79</v>
      </c>
      <c r="O24" s="139">
        <f t="shared" si="2"/>
        <v>-143</v>
      </c>
      <c r="R24" s="7">
        <v>17</v>
      </c>
      <c r="S24" s="3">
        <v>558</v>
      </c>
      <c r="T24" s="6" t="s">
        <v>301</v>
      </c>
      <c r="U24" s="6" t="s">
        <v>308</v>
      </c>
      <c r="V24" s="21" t="s">
        <v>253</v>
      </c>
      <c r="W24" s="24">
        <v>11</v>
      </c>
      <c r="X24" s="7">
        <v>0</v>
      </c>
      <c r="Y24" s="24">
        <f t="shared" si="3"/>
        <v>11</v>
      </c>
      <c r="Z24" s="129">
        <f t="shared" si="4"/>
        <v>11</v>
      </c>
    </row>
    <row r="25" spans="1:26" x14ac:dyDescent="0.3">
      <c r="A25" s="77">
        <v>19</v>
      </c>
      <c r="B25" s="116" t="s">
        <v>151</v>
      </c>
      <c r="C25" s="98">
        <v>18214</v>
      </c>
      <c r="D25" s="118" t="s">
        <v>64</v>
      </c>
      <c r="E25" s="104" t="s">
        <v>122</v>
      </c>
      <c r="F25" s="104" t="s">
        <v>122</v>
      </c>
      <c r="G25" s="104" t="s">
        <v>12</v>
      </c>
      <c r="H25" s="103">
        <v>3</v>
      </c>
      <c r="I25" s="104">
        <v>30</v>
      </c>
      <c r="J25" s="104">
        <v>20</v>
      </c>
      <c r="K25" s="137">
        <v>18</v>
      </c>
      <c r="L25" s="138">
        <f t="shared" si="0"/>
        <v>71</v>
      </c>
      <c r="M25" s="140">
        <v>0</v>
      </c>
      <c r="N25" s="201">
        <f t="shared" si="1"/>
        <v>71</v>
      </c>
      <c r="O25" s="139">
        <f t="shared" si="2"/>
        <v>-151</v>
      </c>
      <c r="R25" s="7">
        <v>18</v>
      </c>
      <c r="S25" s="3">
        <v>565</v>
      </c>
      <c r="T25" s="6" t="s">
        <v>302</v>
      </c>
      <c r="U25" s="6" t="s">
        <v>310</v>
      </c>
      <c r="V25" s="21" t="s">
        <v>260</v>
      </c>
      <c r="W25" s="24">
        <v>10</v>
      </c>
      <c r="X25" s="7">
        <v>13</v>
      </c>
      <c r="Y25" s="24">
        <f t="shared" si="3"/>
        <v>23</v>
      </c>
      <c r="Z25" s="129">
        <f t="shared" si="4"/>
        <v>23</v>
      </c>
    </row>
    <row r="26" spans="1:26" x14ac:dyDescent="0.3">
      <c r="A26" s="77">
        <v>20</v>
      </c>
      <c r="B26" s="117" t="s">
        <v>320</v>
      </c>
      <c r="C26" s="98">
        <v>18224</v>
      </c>
      <c r="D26" s="118" t="s">
        <v>260</v>
      </c>
      <c r="E26" s="105" t="s">
        <v>122</v>
      </c>
      <c r="F26" s="104" t="s">
        <v>122</v>
      </c>
      <c r="G26" s="85" t="s">
        <v>12</v>
      </c>
      <c r="H26" s="178" t="s">
        <v>122</v>
      </c>
      <c r="I26" s="104">
        <v>23</v>
      </c>
      <c r="J26" s="104">
        <v>17</v>
      </c>
      <c r="K26" s="137">
        <v>25</v>
      </c>
      <c r="L26" s="138">
        <f t="shared" si="0"/>
        <v>65</v>
      </c>
      <c r="M26" s="140">
        <v>0</v>
      </c>
      <c r="N26" s="201">
        <f t="shared" si="1"/>
        <v>65</v>
      </c>
      <c r="O26" s="139">
        <f t="shared" si="2"/>
        <v>-157</v>
      </c>
      <c r="R26" s="7">
        <v>19</v>
      </c>
      <c r="S26" s="3">
        <v>552</v>
      </c>
      <c r="T26" s="6" t="s">
        <v>272</v>
      </c>
      <c r="U26" s="6" t="s">
        <v>273</v>
      </c>
      <c r="V26" s="21" t="s">
        <v>260</v>
      </c>
      <c r="W26" s="24">
        <v>9</v>
      </c>
      <c r="X26" s="7">
        <v>12</v>
      </c>
      <c r="Y26" s="24">
        <f t="shared" si="3"/>
        <v>21</v>
      </c>
      <c r="Z26" s="129">
        <f t="shared" si="4"/>
        <v>21</v>
      </c>
    </row>
    <row r="27" spans="1:26" x14ac:dyDescent="0.3">
      <c r="A27" s="77">
        <v>21</v>
      </c>
      <c r="B27" s="117" t="s">
        <v>143</v>
      </c>
      <c r="C27" s="98">
        <v>12756</v>
      </c>
      <c r="D27" s="118" t="s">
        <v>258</v>
      </c>
      <c r="E27" s="104" t="s">
        <v>122</v>
      </c>
      <c r="F27" s="104" t="s">
        <v>122</v>
      </c>
      <c r="G27" s="104" t="s">
        <v>12</v>
      </c>
      <c r="H27" s="178" t="s">
        <v>122</v>
      </c>
      <c r="I27" s="104">
        <v>15</v>
      </c>
      <c r="J27" s="104">
        <v>31</v>
      </c>
      <c r="K27" s="137">
        <v>17</v>
      </c>
      <c r="L27" s="138">
        <f t="shared" si="0"/>
        <v>63</v>
      </c>
      <c r="M27" s="140">
        <v>0</v>
      </c>
      <c r="N27" s="201">
        <f t="shared" si="1"/>
        <v>63</v>
      </c>
      <c r="O27" s="139">
        <f t="shared" si="2"/>
        <v>-159</v>
      </c>
      <c r="R27" s="7">
        <v>20</v>
      </c>
      <c r="S27" s="3">
        <v>570</v>
      </c>
      <c r="T27" s="6" t="s">
        <v>257</v>
      </c>
      <c r="U27" s="6" t="s">
        <v>241</v>
      </c>
      <c r="V27" s="21" t="s">
        <v>258</v>
      </c>
      <c r="W27" s="24">
        <v>8</v>
      </c>
      <c r="X27" s="7">
        <v>7</v>
      </c>
      <c r="Y27" s="24">
        <f t="shared" si="3"/>
        <v>15</v>
      </c>
      <c r="Z27" s="129">
        <f t="shared" si="4"/>
        <v>15</v>
      </c>
    </row>
    <row r="28" spans="1:26" x14ac:dyDescent="0.3">
      <c r="A28" s="77">
        <v>22</v>
      </c>
      <c r="B28" s="18" t="s">
        <v>96</v>
      </c>
      <c r="C28" s="99">
        <v>13565</v>
      </c>
      <c r="D28" s="7" t="s">
        <v>3</v>
      </c>
      <c r="E28" s="142">
        <v>4</v>
      </c>
      <c r="F28" s="104">
        <v>13</v>
      </c>
      <c r="G28" s="104">
        <v>6</v>
      </c>
      <c r="H28" s="104">
        <v>13</v>
      </c>
      <c r="I28" s="104">
        <v>12</v>
      </c>
      <c r="J28" s="104">
        <v>9</v>
      </c>
      <c r="K28" s="137">
        <v>8</v>
      </c>
      <c r="L28" s="138">
        <f t="shared" si="0"/>
        <v>65</v>
      </c>
      <c r="M28" s="135">
        <v>4</v>
      </c>
      <c r="N28" s="201">
        <f t="shared" si="1"/>
        <v>61</v>
      </c>
      <c r="O28" s="139">
        <f t="shared" si="2"/>
        <v>-161</v>
      </c>
      <c r="R28" s="7">
        <v>21</v>
      </c>
      <c r="S28" s="3">
        <v>505</v>
      </c>
      <c r="T28" s="6" t="s">
        <v>271</v>
      </c>
      <c r="U28" s="6" t="s">
        <v>233</v>
      </c>
      <c r="V28" s="21" t="s">
        <v>260</v>
      </c>
      <c r="W28" s="24">
        <v>7</v>
      </c>
      <c r="X28" s="7">
        <v>11</v>
      </c>
      <c r="Y28" s="24">
        <f t="shared" si="3"/>
        <v>18</v>
      </c>
      <c r="Z28" s="129">
        <f t="shared" si="4"/>
        <v>18</v>
      </c>
    </row>
    <row r="29" spans="1:26" x14ac:dyDescent="0.3">
      <c r="A29" s="77">
        <v>23</v>
      </c>
      <c r="B29" s="116" t="s">
        <v>147</v>
      </c>
      <c r="C29" s="98">
        <v>18173</v>
      </c>
      <c r="D29" s="7" t="s">
        <v>4</v>
      </c>
      <c r="E29" s="81" t="s">
        <v>122</v>
      </c>
      <c r="F29" s="104" t="s">
        <v>122</v>
      </c>
      <c r="G29" s="104">
        <v>22</v>
      </c>
      <c r="H29" s="104">
        <v>28</v>
      </c>
      <c r="I29" s="143" t="s">
        <v>122</v>
      </c>
      <c r="J29" s="104" t="s">
        <v>12</v>
      </c>
      <c r="K29" s="137" t="s">
        <v>122</v>
      </c>
      <c r="L29" s="138">
        <f t="shared" si="0"/>
        <v>50</v>
      </c>
      <c r="M29" s="140">
        <v>0</v>
      </c>
      <c r="N29" s="201">
        <f t="shared" si="1"/>
        <v>50</v>
      </c>
      <c r="O29" s="139">
        <f t="shared" si="2"/>
        <v>-172</v>
      </c>
      <c r="R29" s="7">
        <v>22</v>
      </c>
      <c r="S29" s="3">
        <v>538</v>
      </c>
      <c r="T29" s="6" t="s">
        <v>222</v>
      </c>
      <c r="U29" s="6" t="s">
        <v>311</v>
      </c>
      <c r="V29" s="21" t="s">
        <v>260</v>
      </c>
      <c r="W29" s="24">
        <v>6</v>
      </c>
      <c r="X29" s="7">
        <v>10</v>
      </c>
      <c r="Y29" s="24">
        <f t="shared" si="3"/>
        <v>16</v>
      </c>
      <c r="Z29" s="129">
        <f t="shared" si="4"/>
        <v>16</v>
      </c>
    </row>
    <row r="30" spans="1:26" x14ac:dyDescent="0.3">
      <c r="A30" s="77">
        <v>24</v>
      </c>
      <c r="B30" s="6" t="s">
        <v>109</v>
      </c>
      <c r="C30" s="98">
        <v>11901</v>
      </c>
      <c r="D30" s="7" t="s">
        <v>3</v>
      </c>
      <c r="E30" s="142">
        <v>0.5</v>
      </c>
      <c r="F30" s="103">
        <v>9.5</v>
      </c>
      <c r="G30" s="219">
        <v>10</v>
      </c>
      <c r="H30" s="104" t="s">
        <v>289</v>
      </c>
      <c r="I30" s="143" t="s">
        <v>12</v>
      </c>
      <c r="J30" s="104">
        <v>27</v>
      </c>
      <c r="K30" s="137">
        <v>3</v>
      </c>
      <c r="L30" s="138">
        <f t="shared" si="0"/>
        <v>50</v>
      </c>
      <c r="M30" s="140">
        <v>0</v>
      </c>
      <c r="N30" s="201">
        <f t="shared" si="1"/>
        <v>50</v>
      </c>
      <c r="O30" s="139">
        <f t="shared" si="2"/>
        <v>-172</v>
      </c>
      <c r="R30" s="7">
        <v>23</v>
      </c>
      <c r="S30" s="3">
        <v>511</v>
      </c>
      <c r="T30" s="6" t="s">
        <v>254</v>
      </c>
      <c r="U30" s="6" t="s">
        <v>255</v>
      </c>
      <c r="V30" s="21" t="s">
        <v>4</v>
      </c>
      <c r="W30" s="79">
        <f>5/2</f>
        <v>2.5</v>
      </c>
      <c r="X30" s="5">
        <f>9/2</f>
        <v>4.5</v>
      </c>
      <c r="Y30" s="79">
        <f t="shared" si="3"/>
        <v>7</v>
      </c>
      <c r="Z30" s="25">
        <f t="shared" si="4"/>
        <v>7</v>
      </c>
    </row>
    <row r="31" spans="1:26" x14ac:dyDescent="0.3">
      <c r="A31" s="77">
        <v>25</v>
      </c>
      <c r="B31" s="6" t="s">
        <v>33</v>
      </c>
      <c r="C31" s="98">
        <v>8311</v>
      </c>
      <c r="D31" s="7" t="s">
        <v>2</v>
      </c>
      <c r="E31" s="142">
        <v>5</v>
      </c>
      <c r="F31" s="103">
        <v>10</v>
      </c>
      <c r="G31" s="104" t="s">
        <v>12</v>
      </c>
      <c r="H31" s="104" t="s">
        <v>12</v>
      </c>
      <c r="I31" s="104">
        <v>25</v>
      </c>
      <c r="J31" s="104" t="s">
        <v>12</v>
      </c>
      <c r="K31" s="137" t="s">
        <v>122</v>
      </c>
      <c r="L31" s="138">
        <f t="shared" si="0"/>
        <v>40</v>
      </c>
      <c r="M31" s="140">
        <v>0</v>
      </c>
      <c r="N31" s="201">
        <f t="shared" si="1"/>
        <v>40</v>
      </c>
      <c r="O31" s="139">
        <f t="shared" si="2"/>
        <v>-182</v>
      </c>
      <c r="R31" s="7">
        <v>24</v>
      </c>
      <c r="S31" s="3">
        <v>507</v>
      </c>
      <c r="T31" s="6" t="s">
        <v>303</v>
      </c>
      <c r="U31" s="6" t="s">
        <v>231</v>
      </c>
      <c r="V31" s="21" t="s">
        <v>4</v>
      </c>
      <c r="W31" s="24">
        <v>4</v>
      </c>
      <c r="X31" s="7">
        <v>8</v>
      </c>
      <c r="Y31" s="24">
        <f t="shared" si="3"/>
        <v>12</v>
      </c>
      <c r="Z31" s="129">
        <f t="shared" si="4"/>
        <v>12</v>
      </c>
    </row>
    <row r="32" spans="1:26" x14ac:dyDescent="0.3">
      <c r="A32" s="77">
        <v>26</v>
      </c>
      <c r="B32" s="116" t="s">
        <v>298</v>
      </c>
      <c r="C32" s="99">
        <v>12500</v>
      </c>
      <c r="D32" s="118" t="s">
        <v>260</v>
      </c>
      <c r="E32" s="104" t="s">
        <v>122</v>
      </c>
      <c r="F32" s="104" t="s">
        <v>122</v>
      </c>
      <c r="G32" s="104" t="s">
        <v>12</v>
      </c>
      <c r="H32" s="178">
        <v>15</v>
      </c>
      <c r="I32" s="104">
        <v>21</v>
      </c>
      <c r="J32" s="104" t="s">
        <v>122</v>
      </c>
      <c r="K32" s="137"/>
      <c r="L32" s="138">
        <f t="shared" si="0"/>
        <v>36</v>
      </c>
      <c r="M32" s="140">
        <v>0</v>
      </c>
      <c r="N32" s="201">
        <f t="shared" si="1"/>
        <v>36</v>
      </c>
      <c r="O32" s="139">
        <f t="shared" si="2"/>
        <v>-186</v>
      </c>
      <c r="R32" s="7">
        <v>25</v>
      </c>
      <c r="S32" s="3">
        <v>589</v>
      </c>
      <c r="T32" s="6" t="s">
        <v>275</v>
      </c>
      <c r="U32" s="6" t="s">
        <v>234</v>
      </c>
      <c r="V32" s="21" t="s">
        <v>260</v>
      </c>
      <c r="W32" s="24">
        <v>3</v>
      </c>
      <c r="X32" s="7">
        <v>7</v>
      </c>
      <c r="Y32" s="24">
        <f t="shared" si="3"/>
        <v>10</v>
      </c>
      <c r="Z32" s="129">
        <f t="shared" si="4"/>
        <v>10</v>
      </c>
    </row>
    <row r="33" spans="1:26" x14ac:dyDescent="0.3">
      <c r="A33" s="77">
        <v>27</v>
      </c>
      <c r="B33" s="6" t="s">
        <v>111</v>
      </c>
      <c r="C33" s="98">
        <v>13084</v>
      </c>
      <c r="D33" s="7" t="s">
        <v>3</v>
      </c>
      <c r="E33" s="81">
        <v>0</v>
      </c>
      <c r="F33" s="144">
        <v>3</v>
      </c>
      <c r="G33" s="219">
        <v>0.5</v>
      </c>
      <c r="H33" s="104">
        <v>8</v>
      </c>
      <c r="I33" s="104">
        <v>14</v>
      </c>
      <c r="J33" s="104">
        <v>7</v>
      </c>
      <c r="K33" s="186">
        <v>3</v>
      </c>
      <c r="L33" s="138">
        <f t="shared" si="0"/>
        <v>35.5</v>
      </c>
      <c r="M33" s="140">
        <v>0</v>
      </c>
      <c r="N33" s="201">
        <f t="shared" si="1"/>
        <v>35.5</v>
      </c>
      <c r="O33" s="139">
        <f t="shared" si="2"/>
        <v>-186.5</v>
      </c>
      <c r="R33" s="7">
        <v>26</v>
      </c>
      <c r="S33" s="3">
        <v>520</v>
      </c>
      <c r="T33" s="6" t="s">
        <v>283</v>
      </c>
      <c r="U33" s="6" t="s">
        <v>221</v>
      </c>
      <c r="V33" s="21" t="s">
        <v>3</v>
      </c>
      <c r="W33" s="79">
        <f>2/2</f>
        <v>1</v>
      </c>
      <c r="X33" s="5">
        <v>0</v>
      </c>
      <c r="Y33" s="79">
        <f t="shared" si="3"/>
        <v>1</v>
      </c>
      <c r="Z33" s="25">
        <f t="shared" si="4"/>
        <v>1</v>
      </c>
    </row>
    <row r="34" spans="1:26" x14ac:dyDescent="0.3">
      <c r="A34" s="77">
        <v>28</v>
      </c>
      <c r="B34" s="116" t="s">
        <v>319</v>
      </c>
      <c r="C34" s="98" t="s">
        <v>334</v>
      </c>
      <c r="D34" s="118" t="s">
        <v>253</v>
      </c>
      <c r="E34" s="104" t="s">
        <v>122</v>
      </c>
      <c r="F34" s="104" t="s">
        <v>122</v>
      </c>
      <c r="G34" s="104" t="s">
        <v>12</v>
      </c>
      <c r="H34" s="178" t="s">
        <v>122</v>
      </c>
      <c r="I34" s="104">
        <v>11</v>
      </c>
      <c r="J34" s="104">
        <v>24</v>
      </c>
      <c r="K34" s="137"/>
      <c r="L34" s="138">
        <f t="shared" si="0"/>
        <v>35</v>
      </c>
      <c r="M34" s="140">
        <v>0</v>
      </c>
      <c r="N34" s="201">
        <f t="shared" si="1"/>
        <v>35</v>
      </c>
      <c r="O34" s="139">
        <f t="shared" si="2"/>
        <v>-187</v>
      </c>
      <c r="R34" s="7">
        <v>27</v>
      </c>
      <c r="S34" s="3">
        <v>529</v>
      </c>
      <c r="T34" s="6" t="s">
        <v>304</v>
      </c>
      <c r="U34" s="6" t="s">
        <v>309</v>
      </c>
      <c r="V34" s="21" t="s">
        <v>253</v>
      </c>
      <c r="W34" s="24">
        <v>1</v>
      </c>
      <c r="X34" s="7">
        <v>0</v>
      </c>
      <c r="Y34" s="24">
        <f t="shared" si="3"/>
        <v>1</v>
      </c>
      <c r="Z34" s="129">
        <f t="shared" si="4"/>
        <v>1</v>
      </c>
    </row>
    <row r="35" spans="1:26" x14ac:dyDescent="0.3">
      <c r="A35" s="77">
        <v>29</v>
      </c>
      <c r="B35" s="6" t="s">
        <v>117</v>
      </c>
      <c r="C35" s="98">
        <v>8236</v>
      </c>
      <c r="D35" s="7" t="s">
        <v>4</v>
      </c>
      <c r="E35" s="131">
        <v>28</v>
      </c>
      <c r="F35" s="103">
        <v>6</v>
      </c>
      <c r="G35" s="143" t="s">
        <v>122</v>
      </c>
      <c r="H35" s="143" t="s">
        <v>122</v>
      </c>
      <c r="I35" s="143" t="s">
        <v>122</v>
      </c>
      <c r="J35" s="104" t="s">
        <v>122</v>
      </c>
      <c r="K35" s="137"/>
      <c r="L35" s="138">
        <f t="shared" si="0"/>
        <v>34</v>
      </c>
      <c r="M35" s="140">
        <v>0</v>
      </c>
      <c r="N35" s="201">
        <f t="shared" si="1"/>
        <v>34</v>
      </c>
      <c r="O35" s="139">
        <f t="shared" si="2"/>
        <v>-188</v>
      </c>
      <c r="R35" s="7" t="s">
        <v>181</v>
      </c>
      <c r="S35" s="3">
        <v>514</v>
      </c>
      <c r="T35" s="6" t="s">
        <v>305</v>
      </c>
      <c r="U35" s="6" t="s">
        <v>247</v>
      </c>
      <c r="V35" s="21" t="s">
        <v>4</v>
      </c>
      <c r="W35" s="7">
        <v>0</v>
      </c>
      <c r="X35" s="7">
        <v>0</v>
      </c>
      <c r="Y35" s="24">
        <f t="shared" si="3"/>
        <v>0</v>
      </c>
      <c r="Z35" s="129">
        <f t="shared" si="4"/>
        <v>0</v>
      </c>
    </row>
    <row r="36" spans="1:26" x14ac:dyDescent="0.3">
      <c r="A36" s="77">
        <v>30</v>
      </c>
      <c r="B36" s="6" t="s">
        <v>60</v>
      </c>
      <c r="C36" s="98">
        <v>10715</v>
      </c>
      <c r="D36" s="7" t="s">
        <v>4</v>
      </c>
      <c r="E36" s="142">
        <v>5.5</v>
      </c>
      <c r="F36" s="103">
        <v>5</v>
      </c>
      <c r="G36" s="143" t="s">
        <v>12</v>
      </c>
      <c r="H36" s="143">
        <v>20</v>
      </c>
      <c r="I36" s="104" t="s">
        <v>12</v>
      </c>
      <c r="J36" s="104" t="s">
        <v>122</v>
      </c>
      <c r="K36" s="137"/>
      <c r="L36" s="138">
        <f t="shared" si="0"/>
        <v>30.5</v>
      </c>
      <c r="M36" s="140">
        <v>0</v>
      </c>
      <c r="N36" s="201">
        <f t="shared" si="1"/>
        <v>30.5</v>
      </c>
      <c r="O36" s="139">
        <f t="shared" si="2"/>
        <v>-191.5</v>
      </c>
      <c r="R36" s="7" t="s">
        <v>181</v>
      </c>
      <c r="S36" s="3">
        <v>544</v>
      </c>
      <c r="T36" s="6" t="s">
        <v>285</v>
      </c>
      <c r="U36" s="6" t="s">
        <v>248</v>
      </c>
      <c r="V36" s="21" t="s">
        <v>253</v>
      </c>
      <c r="W36" s="7">
        <v>0</v>
      </c>
      <c r="X36" s="7">
        <v>0</v>
      </c>
      <c r="Y36" s="24">
        <f t="shared" si="3"/>
        <v>0</v>
      </c>
      <c r="Z36" s="129">
        <f t="shared" si="4"/>
        <v>0</v>
      </c>
    </row>
    <row r="37" spans="1:26" x14ac:dyDescent="0.3">
      <c r="A37" s="77">
        <v>31</v>
      </c>
      <c r="B37" s="116" t="s">
        <v>327</v>
      </c>
      <c r="C37" s="98">
        <v>180866</v>
      </c>
      <c r="D37" s="118" t="s">
        <v>4</v>
      </c>
      <c r="E37" s="104" t="s">
        <v>122</v>
      </c>
      <c r="F37" s="104" t="s">
        <v>122</v>
      </c>
      <c r="G37" s="104" t="s">
        <v>122</v>
      </c>
      <c r="H37" s="143" t="s">
        <v>122</v>
      </c>
      <c r="I37" s="104"/>
      <c r="J37" s="104">
        <v>13</v>
      </c>
      <c r="K37" s="137">
        <v>13</v>
      </c>
      <c r="L37" s="138">
        <f t="shared" si="0"/>
        <v>26</v>
      </c>
      <c r="M37" s="140">
        <v>0</v>
      </c>
      <c r="N37" s="201">
        <f t="shared" si="1"/>
        <v>26</v>
      </c>
      <c r="O37" s="139">
        <f t="shared" si="2"/>
        <v>-196</v>
      </c>
      <c r="R37" s="7" t="s">
        <v>181</v>
      </c>
      <c r="S37" s="3">
        <v>519</v>
      </c>
      <c r="T37" s="6" t="s">
        <v>282</v>
      </c>
      <c r="U37" s="6" t="s">
        <v>223</v>
      </c>
      <c r="V37" s="21" t="s">
        <v>3</v>
      </c>
      <c r="W37" s="7"/>
      <c r="X37" s="7"/>
      <c r="Y37" s="24"/>
      <c r="Z37" s="129"/>
    </row>
    <row r="38" spans="1:26" x14ac:dyDescent="0.3">
      <c r="A38" s="77">
        <v>32</v>
      </c>
      <c r="B38" s="6" t="s">
        <v>132</v>
      </c>
      <c r="C38" s="98" t="s">
        <v>137</v>
      </c>
      <c r="D38" s="7" t="s">
        <v>4</v>
      </c>
      <c r="E38" s="104" t="s">
        <v>122</v>
      </c>
      <c r="F38" s="143">
        <v>23</v>
      </c>
      <c r="G38" s="141" t="s">
        <v>122</v>
      </c>
      <c r="H38" s="143" t="s">
        <v>122</v>
      </c>
      <c r="I38" s="143" t="s">
        <v>122</v>
      </c>
      <c r="J38" s="104" t="s">
        <v>122</v>
      </c>
      <c r="K38" s="137"/>
      <c r="L38" s="138">
        <f t="shared" si="0"/>
        <v>23</v>
      </c>
      <c r="M38" s="140">
        <v>0</v>
      </c>
      <c r="N38" s="201">
        <f t="shared" si="1"/>
        <v>23</v>
      </c>
      <c r="O38" s="139">
        <f t="shared" si="2"/>
        <v>-199</v>
      </c>
      <c r="R38" s="7" t="s">
        <v>181</v>
      </c>
      <c r="S38" s="3">
        <v>528</v>
      </c>
      <c r="T38" s="6" t="s">
        <v>306</v>
      </c>
      <c r="U38" s="6" t="s">
        <v>280</v>
      </c>
      <c r="V38" s="21" t="s">
        <v>4</v>
      </c>
      <c r="W38" s="7"/>
      <c r="X38" s="7"/>
      <c r="Y38" s="24"/>
      <c r="Z38" s="129"/>
    </row>
    <row r="39" spans="1:26" x14ac:dyDescent="0.3">
      <c r="A39" s="77">
        <v>33</v>
      </c>
      <c r="B39" s="6" t="s">
        <v>105</v>
      </c>
      <c r="C39" s="98" t="s">
        <v>118</v>
      </c>
      <c r="D39" s="7" t="s">
        <v>64</v>
      </c>
      <c r="E39" s="131">
        <v>23</v>
      </c>
      <c r="F39" s="143"/>
      <c r="G39" s="143" t="s">
        <v>122</v>
      </c>
      <c r="H39" s="143" t="s">
        <v>122</v>
      </c>
      <c r="I39" s="143" t="s">
        <v>122</v>
      </c>
      <c r="J39" s="104" t="s">
        <v>122</v>
      </c>
      <c r="K39" s="137"/>
      <c r="L39" s="138">
        <f t="shared" ref="L39:L56" si="5">SUM(E39:K39)</f>
        <v>23</v>
      </c>
      <c r="M39" s="140">
        <v>0</v>
      </c>
      <c r="N39" s="201">
        <f t="shared" ref="N39:N56" si="6">L39-M39</f>
        <v>23</v>
      </c>
      <c r="O39" s="139">
        <f t="shared" si="2"/>
        <v>-199</v>
      </c>
    </row>
    <row r="40" spans="1:26" x14ac:dyDescent="0.3">
      <c r="A40" s="77">
        <v>34</v>
      </c>
      <c r="B40" s="116" t="s">
        <v>146</v>
      </c>
      <c r="C40" s="98">
        <v>7534</v>
      </c>
      <c r="D40" s="7" t="s">
        <v>2</v>
      </c>
      <c r="E40" s="81" t="s">
        <v>122</v>
      </c>
      <c r="F40" s="104" t="s">
        <v>122</v>
      </c>
      <c r="G40" s="104">
        <v>23</v>
      </c>
      <c r="H40" s="143" t="s">
        <v>122</v>
      </c>
      <c r="I40" s="143" t="s">
        <v>315</v>
      </c>
      <c r="J40" s="104" t="s">
        <v>122</v>
      </c>
      <c r="K40" s="137"/>
      <c r="L40" s="138">
        <f t="shared" si="5"/>
        <v>23</v>
      </c>
      <c r="M40" s="140">
        <v>0</v>
      </c>
      <c r="N40" s="201">
        <f t="shared" si="6"/>
        <v>23</v>
      </c>
      <c r="O40" s="139">
        <f t="shared" ref="O40:O56" si="7">N40-$N$7</f>
        <v>-199</v>
      </c>
    </row>
    <row r="41" spans="1:26" x14ac:dyDescent="0.3">
      <c r="A41" s="77">
        <v>35</v>
      </c>
      <c r="B41" s="116" t="s">
        <v>148</v>
      </c>
      <c r="C41" s="98">
        <v>7331</v>
      </c>
      <c r="D41" s="7" t="s">
        <v>3</v>
      </c>
      <c r="E41" s="104" t="s">
        <v>122</v>
      </c>
      <c r="F41" s="104" t="s">
        <v>122</v>
      </c>
      <c r="G41" s="104">
        <v>16</v>
      </c>
      <c r="H41" s="143" t="s">
        <v>122</v>
      </c>
      <c r="I41" s="143" t="s">
        <v>122</v>
      </c>
      <c r="J41" s="104" t="s">
        <v>122</v>
      </c>
      <c r="K41" s="137"/>
      <c r="L41" s="138">
        <f t="shared" si="5"/>
        <v>16</v>
      </c>
      <c r="M41" s="140">
        <v>0</v>
      </c>
      <c r="N41" s="201">
        <f t="shared" si="6"/>
        <v>16</v>
      </c>
      <c r="O41" s="139">
        <f t="shared" si="7"/>
        <v>-206</v>
      </c>
    </row>
    <row r="42" spans="1:26" x14ac:dyDescent="0.3">
      <c r="A42" s="77">
        <v>36</v>
      </c>
      <c r="B42" s="116" t="s">
        <v>323</v>
      </c>
      <c r="C42" s="98">
        <v>19851</v>
      </c>
      <c r="D42" s="118" t="s">
        <v>260</v>
      </c>
      <c r="E42" s="104" t="s">
        <v>122</v>
      </c>
      <c r="F42" s="104" t="s">
        <v>122</v>
      </c>
      <c r="G42" s="104" t="s">
        <v>12</v>
      </c>
      <c r="H42" s="178" t="s">
        <v>122</v>
      </c>
      <c r="I42" s="104">
        <v>16</v>
      </c>
      <c r="J42" s="104" t="s">
        <v>122</v>
      </c>
      <c r="K42" s="137"/>
      <c r="L42" s="138">
        <f t="shared" si="5"/>
        <v>16</v>
      </c>
      <c r="M42" s="140">
        <v>0</v>
      </c>
      <c r="N42" s="201">
        <f t="shared" si="6"/>
        <v>16</v>
      </c>
      <c r="O42" s="139">
        <f t="shared" si="7"/>
        <v>-206</v>
      </c>
    </row>
    <row r="43" spans="1:26" x14ac:dyDescent="0.3">
      <c r="A43" s="77">
        <v>37</v>
      </c>
      <c r="B43" s="6" t="s">
        <v>99</v>
      </c>
      <c r="C43" s="98">
        <v>13074</v>
      </c>
      <c r="D43" s="7" t="s">
        <v>2</v>
      </c>
      <c r="E43" s="81">
        <v>0</v>
      </c>
      <c r="F43" s="143">
        <v>13</v>
      </c>
      <c r="G43" s="141" t="s">
        <v>122</v>
      </c>
      <c r="H43" s="143" t="s">
        <v>122</v>
      </c>
      <c r="I43" s="143" t="s">
        <v>122</v>
      </c>
      <c r="J43" s="104" t="s">
        <v>122</v>
      </c>
      <c r="K43" s="137"/>
      <c r="L43" s="138">
        <f t="shared" si="5"/>
        <v>13</v>
      </c>
      <c r="M43" s="140">
        <v>0</v>
      </c>
      <c r="N43" s="201">
        <f t="shared" si="6"/>
        <v>13</v>
      </c>
      <c r="O43" s="139">
        <f t="shared" si="7"/>
        <v>-209</v>
      </c>
    </row>
    <row r="44" spans="1:26" x14ac:dyDescent="0.3">
      <c r="A44" s="77">
        <v>38</v>
      </c>
      <c r="B44" s="116" t="s">
        <v>324</v>
      </c>
      <c r="C44" s="98" t="s">
        <v>333</v>
      </c>
      <c r="D44" s="118" t="s">
        <v>253</v>
      </c>
      <c r="E44" s="104" t="s">
        <v>122</v>
      </c>
      <c r="F44" s="104" t="s">
        <v>122</v>
      </c>
      <c r="G44" s="104" t="s">
        <v>12</v>
      </c>
      <c r="H44" s="178" t="s">
        <v>122</v>
      </c>
      <c r="I44" s="104">
        <v>1</v>
      </c>
      <c r="J44" s="104">
        <v>1</v>
      </c>
      <c r="K44" s="137">
        <v>5</v>
      </c>
      <c r="L44" s="138">
        <f t="shared" si="5"/>
        <v>7</v>
      </c>
      <c r="M44" s="140">
        <v>0</v>
      </c>
      <c r="N44" s="201">
        <f t="shared" si="6"/>
        <v>7</v>
      </c>
      <c r="O44" s="139">
        <f t="shared" si="7"/>
        <v>-215</v>
      </c>
    </row>
    <row r="45" spans="1:26" x14ac:dyDescent="0.3">
      <c r="A45" s="77">
        <v>39</v>
      </c>
      <c r="B45" s="6" t="s">
        <v>134</v>
      </c>
      <c r="C45" s="98" t="s">
        <v>135</v>
      </c>
      <c r="D45" s="7" t="s">
        <v>3</v>
      </c>
      <c r="E45" s="104" t="s">
        <v>122</v>
      </c>
      <c r="F45" s="144">
        <v>5</v>
      </c>
      <c r="G45" s="141" t="s">
        <v>122</v>
      </c>
      <c r="H45" s="143" t="s">
        <v>122</v>
      </c>
      <c r="I45" s="143" t="s">
        <v>122</v>
      </c>
      <c r="J45" s="104" t="s">
        <v>122</v>
      </c>
      <c r="K45" s="137"/>
      <c r="L45" s="138">
        <f t="shared" si="5"/>
        <v>5</v>
      </c>
      <c r="M45" s="140">
        <v>0</v>
      </c>
      <c r="N45" s="201">
        <f t="shared" si="6"/>
        <v>5</v>
      </c>
      <c r="O45" s="139">
        <f t="shared" si="7"/>
        <v>-217</v>
      </c>
    </row>
    <row r="46" spans="1:26" x14ac:dyDescent="0.3">
      <c r="A46" s="77">
        <v>40</v>
      </c>
      <c r="B46" s="6" t="s">
        <v>296</v>
      </c>
      <c r="C46" s="98">
        <v>3453</v>
      </c>
      <c r="D46" s="7" t="s">
        <v>4</v>
      </c>
      <c r="E46" s="104" t="s">
        <v>122</v>
      </c>
      <c r="F46" s="104" t="s">
        <v>122</v>
      </c>
      <c r="G46" s="104" t="s">
        <v>122</v>
      </c>
      <c r="H46" s="103">
        <v>3.5</v>
      </c>
      <c r="I46" s="104" t="s">
        <v>12</v>
      </c>
      <c r="J46" s="104" t="s">
        <v>122</v>
      </c>
      <c r="K46" s="137"/>
      <c r="L46" s="138">
        <f t="shared" si="5"/>
        <v>3.5</v>
      </c>
      <c r="M46" s="140">
        <v>0</v>
      </c>
      <c r="N46" s="201">
        <f t="shared" si="6"/>
        <v>3.5</v>
      </c>
      <c r="O46" s="139">
        <f t="shared" si="7"/>
        <v>-218.5</v>
      </c>
    </row>
    <row r="47" spans="1:26" x14ac:dyDescent="0.3">
      <c r="A47" s="77">
        <v>41</v>
      </c>
      <c r="B47" s="117" t="s">
        <v>330</v>
      </c>
      <c r="C47" s="98">
        <v>1358</v>
      </c>
      <c r="D47" s="118" t="s">
        <v>2</v>
      </c>
      <c r="E47" s="108" t="s">
        <v>122</v>
      </c>
      <c r="F47" s="108" t="s">
        <v>122</v>
      </c>
      <c r="G47" s="108" t="s">
        <v>122</v>
      </c>
      <c r="H47" s="147" t="s">
        <v>122</v>
      </c>
      <c r="I47" s="108" t="s">
        <v>122</v>
      </c>
      <c r="J47" s="108" t="s">
        <v>12</v>
      </c>
      <c r="K47" s="188">
        <v>2.5</v>
      </c>
      <c r="L47" s="138">
        <f t="shared" si="5"/>
        <v>2.5</v>
      </c>
      <c r="M47" s="140">
        <v>0</v>
      </c>
      <c r="N47" s="201">
        <f t="shared" si="6"/>
        <v>2.5</v>
      </c>
      <c r="O47" s="139">
        <f t="shared" si="7"/>
        <v>-219.5</v>
      </c>
    </row>
    <row r="48" spans="1:26" x14ac:dyDescent="0.3">
      <c r="A48" s="77">
        <v>42</v>
      </c>
      <c r="B48" s="117" t="s">
        <v>328</v>
      </c>
      <c r="C48" s="98">
        <v>20655</v>
      </c>
      <c r="D48" s="118" t="s">
        <v>3</v>
      </c>
      <c r="E48" s="108" t="s">
        <v>122</v>
      </c>
      <c r="F48" s="108" t="s">
        <v>122</v>
      </c>
      <c r="G48" s="108" t="s">
        <v>122</v>
      </c>
      <c r="H48" s="147" t="s">
        <v>122</v>
      </c>
      <c r="I48" s="108"/>
      <c r="J48" s="108">
        <v>2</v>
      </c>
      <c r="K48" s="145"/>
      <c r="L48" s="138">
        <f t="shared" si="5"/>
        <v>2</v>
      </c>
      <c r="M48" s="140">
        <v>0</v>
      </c>
      <c r="N48" s="201">
        <f t="shared" si="6"/>
        <v>2</v>
      </c>
      <c r="O48" s="139">
        <f t="shared" si="7"/>
        <v>-220</v>
      </c>
    </row>
    <row r="49" spans="1:15" x14ac:dyDescent="0.3">
      <c r="A49" s="77">
        <v>43</v>
      </c>
      <c r="B49" s="18" t="s">
        <v>98</v>
      </c>
      <c r="C49" s="98">
        <v>16587</v>
      </c>
      <c r="D49" s="7" t="s">
        <v>3</v>
      </c>
      <c r="E49" s="106">
        <v>0</v>
      </c>
      <c r="F49" s="150">
        <v>1</v>
      </c>
      <c r="G49" s="147" t="s">
        <v>122</v>
      </c>
      <c r="H49" s="147" t="s">
        <v>122</v>
      </c>
      <c r="I49" s="108"/>
      <c r="J49" s="108" t="s">
        <v>122</v>
      </c>
      <c r="K49" s="145"/>
      <c r="L49" s="138">
        <f t="shared" si="5"/>
        <v>1</v>
      </c>
      <c r="M49" s="140">
        <v>0</v>
      </c>
      <c r="N49" s="201">
        <f t="shared" si="6"/>
        <v>1</v>
      </c>
      <c r="O49" s="139">
        <f t="shared" si="7"/>
        <v>-221</v>
      </c>
    </row>
    <row r="50" spans="1:15" x14ac:dyDescent="0.3">
      <c r="A50" s="77">
        <v>44</v>
      </c>
      <c r="B50" s="117" t="s">
        <v>149</v>
      </c>
      <c r="C50" s="98">
        <v>17553</v>
      </c>
      <c r="D50" s="118" t="s">
        <v>3</v>
      </c>
      <c r="E50" s="108" t="s">
        <v>122</v>
      </c>
      <c r="F50" s="108">
        <v>1</v>
      </c>
      <c r="G50" s="108" t="s">
        <v>12</v>
      </c>
      <c r="H50" s="108" t="s">
        <v>12</v>
      </c>
      <c r="I50" s="108" t="s">
        <v>12</v>
      </c>
      <c r="J50" s="108" t="s">
        <v>122</v>
      </c>
      <c r="K50" s="145"/>
      <c r="L50" s="138">
        <f t="shared" si="5"/>
        <v>1</v>
      </c>
      <c r="M50" s="140">
        <v>0</v>
      </c>
      <c r="N50" s="201">
        <f t="shared" si="6"/>
        <v>1</v>
      </c>
      <c r="O50" s="139">
        <f t="shared" si="7"/>
        <v>-221</v>
      </c>
    </row>
    <row r="51" spans="1:15" x14ac:dyDescent="0.3">
      <c r="A51" s="77">
        <v>45</v>
      </c>
      <c r="B51" s="18" t="s">
        <v>133</v>
      </c>
      <c r="C51" s="99" t="s">
        <v>136</v>
      </c>
      <c r="D51" s="26" t="s">
        <v>2</v>
      </c>
      <c r="E51" s="108" t="s">
        <v>122</v>
      </c>
      <c r="F51" s="146">
        <v>0.5</v>
      </c>
      <c r="G51" s="108" t="s">
        <v>122</v>
      </c>
      <c r="H51" s="147" t="s">
        <v>122</v>
      </c>
      <c r="I51" s="108"/>
      <c r="J51" s="108" t="s">
        <v>122</v>
      </c>
      <c r="K51" s="145"/>
      <c r="L51" s="138">
        <f t="shared" si="5"/>
        <v>0.5</v>
      </c>
      <c r="M51" s="140">
        <v>0</v>
      </c>
      <c r="N51" s="201">
        <f t="shared" si="6"/>
        <v>0.5</v>
      </c>
      <c r="O51" s="139">
        <f t="shared" si="7"/>
        <v>-221.5</v>
      </c>
    </row>
    <row r="52" spans="1:15" x14ac:dyDescent="0.3">
      <c r="A52" s="77">
        <v>46</v>
      </c>
      <c r="B52" s="18" t="s">
        <v>29</v>
      </c>
      <c r="C52" s="99">
        <v>6646</v>
      </c>
      <c r="D52" s="26" t="s">
        <v>3</v>
      </c>
      <c r="E52" s="106">
        <v>0</v>
      </c>
      <c r="F52" s="108" t="s">
        <v>122</v>
      </c>
      <c r="G52" s="147" t="s">
        <v>122</v>
      </c>
      <c r="H52" s="147" t="s">
        <v>122</v>
      </c>
      <c r="I52" s="108"/>
      <c r="J52" s="108" t="s">
        <v>122</v>
      </c>
      <c r="K52" s="145"/>
      <c r="L52" s="138">
        <f t="shared" si="5"/>
        <v>0</v>
      </c>
      <c r="M52" s="140">
        <v>0</v>
      </c>
      <c r="N52" s="201">
        <f t="shared" si="6"/>
        <v>0</v>
      </c>
      <c r="O52" s="139">
        <f t="shared" si="7"/>
        <v>-222</v>
      </c>
    </row>
    <row r="53" spans="1:15" x14ac:dyDescent="0.3">
      <c r="A53" s="77">
        <v>47</v>
      </c>
      <c r="B53" s="117" t="s">
        <v>150</v>
      </c>
      <c r="C53" s="99">
        <v>11892</v>
      </c>
      <c r="D53" s="130" t="s">
        <v>3</v>
      </c>
      <c r="E53" s="108" t="s">
        <v>122</v>
      </c>
      <c r="F53" s="108" t="s">
        <v>122</v>
      </c>
      <c r="G53" s="108" t="s">
        <v>12</v>
      </c>
      <c r="H53" s="147" t="s">
        <v>122</v>
      </c>
      <c r="I53" s="108"/>
      <c r="J53" s="108" t="s">
        <v>122</v>
      </c>
      <c r="K53" s="145"/>
      <c r="L53" s="138">
        <f t="shared" si="5"/>
        <v>0</v>
      </c>
      <c r="M53" s="140">
        <v>0</v>
      </c>
      <c r="N53" s="201">
        <f t="shared" si="6"/>
        <v>0</v>
      </c>
      <c r="O53" s="139">
        <f t="shared" si="7"/>
        <v>-222</v>
      </c>
    </row>
    <row r="54" spans="1:15" x14ac:dyDescent="0.3">
      <c r="A54" s="77">
        <v>48</v>
      </c>
      <c r="B54" s="117" t="s">
        <v>152</v>
      </c>
      <c r="C54" s="99" t="s">
        <v>249</v>
      </c>
      <c r="D54" s="130" t="s">
        <v>4</v>
      </c>
      <c r="E54" s="108" t="s">
        <v>122</v>
      </c>
      <c r="F54" s="108" t="s">
        <v>122</v>
      </c>
      <c r="G54" s="108" t="s">
        <v>12</v>
      </c>
      <c r="H54" s="147" t="s">
        <v>122</v>
      </c>
      <c r="I54" s="108"/>
      <c r="J54" s="108" t="s">
        <v>122</v>
      </c>
      <c r="K54" s="145"/>
      <c r="L54" s="138">
        <f t="shared" si="5"/>
        <v>0</v>
      </c>
      <c r="M54" s="140">
        <v>0</v>
      </c>
      <c r="N54" s="201">
        <f t="shared" si="6"/>
        <v>0</v>
      </c>
      <c r="O54" s="139">
        <f t="shared" si="7"/>
        <v>-222</v>
      </c>
    </row>
    <row r="55" spans="1:15" x14ac:dyDescent="0.3">
      <c r="A55" s="77">
        <v>49</v>
      </c>
      <c r="B55" s="117" t="s">
        <v>329</v>
      </c>
      <c r="C55" s="99">
        <v>180853</v>
      </c>
      <c r="D55" s="130" t="s">
        <v>2</v>
      </c>
      <c r="E55" s="108" t="s">
        <v>122</v>
      </c>
      <c r="F55" s="108" t="s">
        <v>122</v>
      </c>
      <c r="G55" s="108" t="s">
        <v>122</v>
      </c>
      <c r="H55" s="147" t="s">
        <v>122</v>
      </c>
      <c r="I55" s="108" t="s">
        <v>122</v>
      </c>
      <c r="J55" s="108" t="s">
        <v>12</v>
      </c>
      <c r="K55" s="145"/>
      <c r="L55" s="138">
        <f t="shared" si="5"/>
        <v>0</v>
      </c>
      <c r="M55" s="140">
        <v>0</v>
      </c>
      <c r="N55" s="201">
        <f t="shared" si="6"/>
        <v>0</v>
      </c>
      <c r="O55" s="139">
        <f t="shared" si="7"/>
        <v>-222</v>
      </c>
    </row>
    <row r="56" spans="1:15" x14ac:dyDescent="0.3">
      <c r="A56" s="77">
        <v>50</v>
      </c>
      <c r="B56" s="18" t="s">
        <v>295</v>
      </c>
      <c r="C56" s="248" t="s">
        <v>335</v>
      </c>
      <c r="D56" s="26" t="s">
        <v>266</v>
      </c>
      <c r="E56" s="108" t="s">
        <v>122</v>
      </c>
      <c r="F56" s="108" t="s">
        <v>122</v>
      </c>
      <c r="G56" s="108" t="s">
        <v>122</v>
      </c>
      <c r="H56" s="148" t="s">
        <v>122</v>
      </c>
      <c r="I56" s="148" t="s">
        <v>122</v>
      </c>
      <c r="J56" s="148" t="s">
        <v>122</v>
      </c>
      <c r="K56" s="145"/>
      <c r="L56" s="138">
        <f t="shared" si="5"/>
        <v>0</v>
      </c>
      <c r="M56" s="140">
        <v>0</v>
      </c>
      <c r="N56" s="201">
        <f t="shared" si="6"/>
        <v>0</v>
      </c>
      <c r="O56" s="139">
        <f t="shared" si="7"/>
        <v>-222</v>
      </c>
    </row>
    <row r="57" spans="1:15" ht="18.600000000000001" thickBot="1" x14ac:dyDescent="0.4">
      <c r="A57" s="78"/>
      <c r="B57" s="33"/>
      <c r="C57" s="34"/>
      <c r="D57" s="34"/>
      <c r="E57" s="34"/>
      <c r="F57" s="34"/>
      <c r="G57" s="34"/>
      <c r="H57" s="34"/>
      <c r="I57" s="34"/>
      <c r="J57" s="34"/>
      <c r="K57" s="37"/>
      <c r="L57" s="93"/>
      <c r="M57" s="47"/>
      <c r="N57" s="218"/>
      <c r="O57" s="48"/>
    </row>
    <row r="58" spans="1:15" ht="15" thickBot="1" x14ac:dyDescent="0.35">
      <c r="L58" s="1"/>
      <c r="M58" s="1"/>
    </row>
    <row r="59" spans="1:15" ht="15" thickBot="1" x14ac:dyDescent="0.35">
      <c r="B59" t="s">
        <v>14</v>
      </c>
      <c r="D59" s="17"/>
      <c r="E59" s="11"/>
      <c r="F59" s="49" t="s">
        <v>55</v>
      </c>
      <c r="G59" s="12"/>
    </row>
  </sheetData>
  <sortState ref="B7:O18">
    <sortCondition descending="1" ref="N7:N18"/>
  </sortState>
  <mergeCells count="1">
    <mergeCell ref="E1:O1"/>
  </mergeCells>
  <pageMargins left="0.7" right="0.7" top="0.75" bottom="0.75" header="0.3" footer="0.3"/>
  <pageSetup paperSize="9" scale="58" fitToHeight="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view="pageBreakPreview" zoomScale="70" zoomScaleNormal="80" zoomScaleSheetLayoutView="70" workbookViewId="0">
      <selection activeCell="B51" sqref="B51"/>
    </sheetView>
  </sheetViews>
  <sheetFormatPr defaultRowHeight="14.4" x14ac:dyDescent="0.3"/>
  <cols>
    <col min="1" max="1" width="5.6640625" style="1" customWidth="1"/>
    <col min="2" max="2" width="40" customWidth="1"/>
    <col min="3" max="3" width="15.6640625" customWidth="1"/>
    <col min="5" max="11" width="15.6640625" style="1" customWidth="1"/>
    <col min="12" max="13" width="11.33203125" style="39" customWidth="1"/>
    <col min="14" max="14" width="11.33203125" style="1" customWidth="1"/>
    <col min="15" max="15" width="9.109375" style="1"/>
    <col min="19" max="19" width="9.109375" customWidth="1"/>
    <col min="20" max="20" width="22.6640625" customWidth="1"/>
    <col min="22" max="22" width="9.109375" customWidth="1"/>
  </cols>
  <sheetData>
    <row r="1" spans="1:22" s="28" customFormat="1" ht="36.6" x14ac:dyDescent="0.7">
      <c r="A1" s="90"/>
      <c r="B1" s="90"/>
      <c r="C1" s="90"/>
      <c r="D1" s="90"/>
      <c r="E1" s="245" t="s">
        <v>112</v>
      </c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22" ht="18" x14ac:dyDescent="0.35">
      <c r="B2" s="9"/>
      <c r="C2" s="9"/>
      <c r="E2" s="10"/>
      <c r="G2" s="12"/>
      <c r="L2" s="15"/>
      <c r="M2" s="15"/>
      <c r="N2"/>
      <c r="O2"/>
    </row>
    <row r="3" spans="1:22" ht="15" thickBot="1" x14ac:dyDescent="0.35"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</row>
    <row r="4" spans="1:22" ht="43.8" thickBot="1" x14ac:dyDescent="0.35">
      <c r="C4" s="232" t="s">
        <v>115</v>
      </c>
      <c r="D4" s="233" t="s">
        <v>114</v>
      </c>
      <c r="E4" s="234" t="s">
        <v>100</v>
      </c>
      <c r="F4" s="235" t="s">
        <v>15</v>
      </c>
      <c r="G4" s="236" t="s">
        <v>141</v>
      </c>
      <c r="H4" s="236" t="s">
        <v>287</v>
      </c>
      <c r="I4" s="235" t="s">
        <v>16</v>
      </c>
      <c r="J4" s="236" t="s">
        <v>293</v>
      </c>
      <c r="K4" s="237" t="s">
        <v>294</v>
      </c>
      <c r="L4" s="238" t="s">
        <v>11</v>
      </c>
      <c r="M4" s="239" t="s">
        <v>51</v>
      </c>
      <c r="N4" s="224" t="s">
        <v>52</v>
      </c>
      <c r="O4" s="59" t="s">
        <v>17</v>
      </c>
    </row>
    <row r="5" spans="1:22" ht="45" customHeight="1" thickBot="1" x14ac:dyDescent="0.35">
      <c r="E5" s="29"/>
      <c r="F5" s="30"/>
      <c r="G5" s="30"/>
      <c r="H5" s="30"/>
      <c r="I5" s="31"/>
      <c r="J5" s="30"/>
      <c r="K5" s="30"/>
      <c r="L5" s="38"/>
      <c r="M5" s="40"/>
      <c r="N5" s="225"/>
      <c r="O5" s="41"/>
      <c r="R5" s="8"/>
      <c r="S5" s="8"/>
      <c r="T5" s="8"/>
      <c r="U5" s="8"/>
      <c r="V5" s="7" t="s">
        <v>8</v>
      </c>
    </row>
    <row r="6" spans="1:22" ht="20.25" customHeight="1" thickBot="1" x14ac:dyDescent="0.35">
      <c r="B6" s="27" t="s">
        <v>53</v>
      </c>
      <c r="C6" s="27"/>
      <c r="E6" s="101" t="s">
        <v>119</v>
      </c>
      <c r="F6" s="101" t="s">
        <v>120</v>
      </c>
      <c r="G6" s="115" t="s">
        <v>145</v>
      </c>
      <c r="H6" s="101" t="s">
        <v>288</v>
      </c>
      <c r="I6" s="101" t="s">
        <v>312</v>
      </c>
      <c r="J6" s="182">
        <v>43434</v>
      </c>
      <c r="K6" s="183">
        <v>43435</v>
      </c>
      <c r="L6" s="42"/>
      <c r="M6" s="43"/>
      <c r="N6" s="226"/>
      <c r="O6" s="44"/>
      <c r="Q6" s="8"/>
      <c r="R6" s="8"/>
      <c r="S6" s="8"/>
      <c r="T6" s="8"/>
      <c r="U6" s="8"/>
      <c r="V6" s="6"/>
    </row>
    <row r="7" spans="1:22" ht="18" x14ac:dyDescent="0.35">
      <c r="A7" s="76">
        <v>1</v>
      </c>
      <c r="B7" s="50" t="s">
        <v>40</v>
      </c>
      <c r="C7" s="32">
        <v>6112</v>
      </c>
      <c r="D7" s="32" t="s">
        <v>3</v>
      </c>
      <c r="E7" s="68">
        <v>15</v>
      </c>
      <c r="F7" s="32">
        <v>14</v>
      </c>
      <c r="G7" s="32">
        <v>14</v>
      </c>
      <c r="H7" s="32">
        <v>13</v>
      </c>
      <c r="I7" s="32">
        <v>14</v>
      </c>
      <c r="J7" s="32">
        <v>12</v>
      </c>
      <c r="K7" s="35" t="s">
        <v>12</v>
      </c>
      <c r="L7" s="91">
        <f t="shared" ref="L7:L23" si="0">SUM(E7:K7)</f>
        <v>82</v>
      </c>
      <c r="M7" s="242">
        <v>0</v>
      </c>
      <c r="N7" s="227">
        <f t="shared" ref="N7:N23" si="1">L7-M7</f>
        <v>82</v>
      </c>
      <c r="O7" s="58"/>
      <c r="Q7" s="8"/>
      <c r="R7" s="8"/>
      <c r="S7" s="8"/>
      <c r="T7" s="8"/>
      <c r="U7" s="8"/>
      <c r="V7" s="7" t="s">
        <v>8</v>
      </c>
    </row>
    <row r="8" spans="1:22" ht="18" x14ac:dyDescent="0.35">
      <c r="A8" s="77">
        <v>2</v>
      </c>
      <c r="B8" s="6" t="s">
        <v>57</v>
      </c>
      <c r="C8" s="7">
        <v>7060</v>
      </c>
      <c r="D8" s="7" t="s">
        <v>3</v>
      </c>
      <c r="E8" s="22">
        <v>12</v>
      </c>
      <c r="F8" s="7" t="s">
        <v>12</v>
      </c>
      <c r="G8" s="7">
        <v>15</v>
      </c>
      <c r="H8" s="7">
        <v>15</v>
      </c>
      <c r="I8" s="7">
        <v>15</v>
      </c>
      <c r="J8" s="7" t="s">
        <v>12</v>
      </c>
      <c r="K8" s="7" t="s">
        <v>122</v>
      </c>
      <c r="L8" s="92">
        <f t="shared" si="0"/>
        <v>57</v>
      </c>
      <c r="M8" s="45">
        <v>0</v>
      </c>
      <c r="N8" s="228">
        <f t="shared" si="1"/>
        <v>57</v>
      </c>
      <c r="O8" s="46">
        <f t="shared" ref="O8:O23" si="2">N8-$N$7</f>
        <v>-25</v>
      </c>
      <c r="R8" s="7">
        <v>1</v>
      </c>
      <c r="S8" s="3">
        <v>318</v>
      </c>
      <c r="T8" s="6" t="s">
        <v>250</v>
      </c>
      <c r="U8" s="21" t="s">
        <v>3</v>
      </c>
      <c r="V8" s="7">
        <v>15</v>
      </c>
    </row>
    <row r="9" spans="1:22" ht="18" x14ac:dyDescent="0.35">
      <c r="A9" s="77">
        <v>3</v>
      </c>
      <c r="B9" s="6" t="s">
        <v>107</v>
      </c>
      <c r="C9" s="7">
        <v>8158</v>
      </c>
      <c r="D9" s="7" t="s">
        <v>3</v>
      </c>
      <c r="E9" s="104" t="s">
        <v>122</v>
      </c>
      <c r="F9" s="104" t="s">
        <v>122</v>
      </c>
      <c r="G9" s="57" t="s">
        <v>122</v>
      </c>
      <c r="H9" s="7">
        <v>14</v>
      </c>
      <c r="I9" s="7">
        <v>13</v>
      </c>
      <c r="J9" s="7">
        <v>13</v>
      </c>
      <c r="K9" s="7">
        <v>15</v>
      </c>
      <c r="L9" s="92">
        <f t="shared" si="0"/>
        <v>55</v>
      </c>
      <c r="M9" s="45">
        <v>0</v>
      </c>
      <c r="N9" s="228">
        <f t="shared" si="1"/>
        <v>55</v>
      </c>
      <c r="O9" s="46">
        <f t="shared" si="2"/>
        <v>-27</v>
      </c>
      <c r="R9" s="7">
        <v>2</v>
      </c>
      <c r="S9" s="3">
        <v>501</v>
      </c>
      <c r="T9" s="6" t="s">
        <v>155</v>
      </c>
      <c r="U9" s="21" t="s">
        <v>3</v>
      </c>
      <c r="V9" s="7">
        <v>14</v>
      </c>
    </row>
    <row r="10" spans="1:22" ht="18" x14ac:dyDescent="0.35">
      <c r="A10" s="77">
        <v>4</v>
      </c>
      <c r="B10" s="6" t="s">
        <v>39</v>
      </c>
      <c r="C10" s="7">
        <v>5691</v>
      </c>
      <c r="D10" s="7" t="s">
        <v>3</v>
      </c>
      <c r="E10" s="81">
        <v>0</v>
      </c>
      <c r="F10" s="7">
        <v>9</v>
      </c>
      <c r="G10" s="7" t="s">
        <v>12</v>
      </c>
      <c r="H10" s="7">
        <v>11</v>
      </c>
      <c r="I10" s="7">
        <v>9</v>
      </c>
      <c r="J10" s="7">
        <v>11</v>
      </c>
      <c r="K10" s="36">
        <v>12</v>
      </c>
      <c r="L10" s="92">
        <f t="shared" si="0"/>
        <v>52</v>
      </c>
      <c r="M10" s="45">
        <v>0</v>
      </c>
      <c r="N10" s="228">
        <f t="shared" si="1"/>
        <v>52</v>
      </c>
      <c r="O10" s="46">
        <f t="shared" si="2"/>
        <v>-30</v>
      </c>
      <c r="R10" s="7">
        <v>3</v>
      </c>
      <c r="S10" s="3">
        <v>554</v>
      </c>
      <c r="T10" s="6" t="s">
        <v>251</v>
      </c>
      <c r="U10" s="21" t="s">
        <v>3</v>
      </c>
      <c r="V10" s="7">
        <v>13</v>
      </c>
    </row>
    <row r="11" spans="1:22" ht="18" x14ac:dyDescent="0.35">
      <c r="A11" s="77">
        <v>5</v>
      </c>
      <c r="B11" s="6" t="s">
        <v>42</v>
      </c>
      <c r="C11" s="7">
        <v>7806</v>
      </c>
      <c r="D11" s="7" t="s">
        <v>3</v>
      </c>
      <c r="E11" s="22">
        <v>10</v>
      </c>
      <c r="F11" s="7">
        <v>11</v>
      </c>
      <c r="G11" s="53">
        <v>11</v>
      </c>
      <c r="H11" s="7" t="s">
        <v>12</v>
      </c>
      <c r="I11" s="5">
        <v>0</v>
      </c>
      <c r="J11" s="7" t="s">
        <v>122</v>
      </c>
      <c r="K11" s="36" t="s">
        <v>122</v>
      </c>
      <c r="L11" s="92">
        <f t="shared" si="0"/>
        <v>32</v>
      </c>
      <c r="M11" s="45">
        <v>0</v>
      </c>
      <c r="N11" s="228">
        <f t="shared" si="1"/>
        <v>32</v>
      </c>
      <c r="O11" s="46">
        <f t="shared" si="2"/>
        <v>-50</v>
      </c>
      <c r="R11" s="7">
        <v>5</v>
      </c>
      <c r="S11" s="3">
        <v>543</v>
      </c>
      <c r="T11" s="6" t="s">
        <v>299</v>
      </c>
      <c r="U11" s="21" t="s">
        <v>3</v>
      </c>
      <c r="V11" s="7">
        <v>11</v>
      </c>
    </row>
    <row r="12" spans="1:22" ht="18" x14ac:dyDescent="0.35">
      <c r="A12" s="77">
        <v>6</v>
      </c>
      <c r="B12" s="6" t="s">
        <v>41</v>
      </c>
      <c r="C12" s="7">
        <v>7530</v>
      </c>
      <c r="D12" s="7" t="s">
        <v>3</v>
      </c>
      <c r="E12" s="105" t="s">
        <v>122</v>
      </c>
      <c r="F12" s="102">
        <v>0</v>
      </c>
      <c r="G12" s="57" t="s">
        <v>122</v>
      </c>
      <c r="H12" s="57" t="s">
        <v>122</v>
      </c>
      <c r="I12" s="7">
        <v>11</v>
      </c>
      <c r="J12" s="7">
        <v>14</v>
      </c>
      <c r="K12" s="36" t="s">
        <v>12</v>
      </c>
      <c r="L12" s="92">
        <f t="shared" si="0"/>
        <v>25</v>
      </c>
      <c r="M12" s="45">
        <v>0</v>
      </c>
      <c r="N12" s="228">
        <f t="shared" si="1"/>
        <v>25</v>
      </c>
      <c r="O12" s="46">
        <f t="shared" si="2"/>
        <v>-57</v>
      </c>
      <c r="R12" s="7">
        <v>7</v>
      </c>
      <c r="S12" s="3">
        <v>555</v>
      </c>
      <c r="T12" s="6" t="s">
        <v>252</v>
      </c>
      <c r="U12" s="21" t="s">
        <v>253</v>
      </c>
      <c r="V12" s="7">
        <v>9</v>
      </c>
    </row>
    <row r="13" spans="1:22" ht="18" x14ac:dyDescent="0.35">
      <c r="A13" s="77">
        <v>7</v>
      </c>
      <c r="B13" s="6" t="s">
        <v>43</v>
      </c>
      <c r="C13" s="7">
        <v>8270</v>
      </c>
      <c r="D13" s="7" t="s">
        <v>3</v>
      </c>
      <c r="E13" s="79">
        <v>0</v>
      </c>
      <c r="F13" s="5">
        <v>1.5</v>
      </c>
      <c r="G13" s="221">
        <v>4.5</v>
      </c>
      <c r="H13" s="7" t="s">
        <v>289</v>
      </c>
      <c r="I13" s="7" t="s">
        <v>12</v>
      </c>
      <c r="J13" s="7">
        <v>9</v>
      </c>
      <c r="K13" s="7">
        <v>0</v>
      </c>
      <c r="L13" s="92">
        <f t="shared" si="0"/>
        <v>15</v>
      </c>
      <c r="M13" s="45">
        <v>0</v>
      </c>
      <c r="N13" s="228">
        <f t="shared" si="1"/>
        <v>15</v>
      </c>
      <c r="O13" s="46">
        <f t="shared" si="2"/>
        <v>-67</v>
      </c>
      <c r="R13" s="7">
        <v>15</v>
      </c>
      <c r="S13" s="3">
        <v>560</v>
      </c>
      <c r="T13" s="6" t="s">
        <v>270</v>
      </c>
      <c r="U13" s="21" t="s">
        <v>253</v>
      </c>
      <c r="V13" s="7">
        <v>1</v>
      </c>
    </row>
    <row r="14" spans="1:22" ht="18" x14ac:dyDescent="0.35">
      <c r="A14" s="77">
        <v>8</v>
      </c>
      <c r="B14" s="6" t="s">
        <v>87</v>
      </c>
      <c r="C14" s="7">
        <v>12545</v>
      </c>
      <c r="D14" s="7" t="s">
        <v>3</v>
      </c>
      <c r="E14" s="81">
        <v>0</v>
      </c>
      <c r="F14" s="7" t="s">
        <v>122</v>
      </c>
      <c r="G14" s="57" t="s">
        <v>122</v>
      </c>
      <c r="H14" s="57" t="s">
        <v>122</v>
      </c>
      <c r="I14" s="57" t="s">
        <v>122</v>
      </c>
      <c r="J14" s="7">
        <v>14</v>
      </c>
      <c r="K14" s="36" t="s">
        <v>122</v>
      </c>
      <c r="L14" s="92">
        <f t="shared" si="0"/>
        <v>14</v>
      </c>
      <c r="M14" s="45">
        <v>0</v>
      </c>
      <c r="N14" s="228">
        <f t="shared" si="1"/>
        <v>14</v>
      </c>
      <c r="O14" s="46">
        <f t="shared" si="2"/>
        <v>-68</v>
      </c>
      <c r="R14" s="7">
        <v>16</v>
      </c>
      <c r="S14" s="3">
        <v>535</v>
      </c>
      <c r="T14" s="6" t="s">
        <v>267</v>
      </c>
      <c r="U14" s="21" t="s">
        <v>3</v>
      </c>
      <c r="V14" s="7">
        <v>0</v>
      </c>
    </row>
    <row r="15" spans="1:22" ht="18" x14ac:dyDescent="0.35">
      <c r="A15" s="77">
        <v>9</v>
      </c>
      <c r="B15" s="116" t="s">
        <v>153</v>
      </c>
      <c r="C15" s="7">
        <v>7332</v>
      </c>
      <c r="D15" s="7" t="s">
        <v>3</v>
      </c>
      <c r="E15" s="7" t="s">
        <v>122</v>
      </c>
      <c r="F15" s="7" t="s">
        <v>122</v>
      </c>
      <c r="G15" s="7">
        <v>7</v>
      </c>
      <c r="H15" s="57" t="s">
        <v>122</v>
      </c>
      <c r="I15" s="57" t="s">
        <v>122</v>
      </c>
      <c r="J15" s="7" t="s">
        <v>12</v>
      </c>
      <c r="K15" s="36" t="s">
        <v>122</v>
      </c>
      <c r="L15" s="92">
        <f t="shared" si="0"/>
        <v>7</v>
      </c>
      <c r="M15" s="45">
        <v>0</v>
      </c>
      <c r="N15" s="228">
        <f t="shared" si="1"/>
        <v>7</v>
      </c>
      <c r="O15" s="46">
        <f t="shared" si="2"/>
        <v>-75</v>
      </c>
      <c r="R15" s="7">
        <v>17</v>
      </c>
      <c r="S15" s="3">
        <v>558</v>
      </c>
      <c r="T15" s="6" t="s">
        <v>301</v>
      </c>
      <c r="U15" s="21" t="s">
        <v>253</v>
      </c>
      <c r="V15" s="7">
        <v>0</v>
      </c>
    </row>
    <row r="16" spans="1:22" ht="18" x14ac:dyDescent="0.35">
      <c r="A16" s="77">
        <v>10</v>
      </c>
      <c r="B16" s="6" t="s">
        <v>38</v>
      </c>
      <c r="C16" s="7">
        <v>6776</v>
      </c>
      <c r="D16" s="7" t="s">
        <v>3</v>
      </c>
      <c r="E16" s="79">
        <v>1</v>
      </c>
      <c r="F16" s="57">
        <v>0</v>
      </c>
      <c r="G16" s="7">
        <v>2</v>
      </c>
      <c r="H16" s="7">
        <v>2</v>
      </c>
      <c r="I16" s="7">
        <v>0</v>
      </c>
      <c r="J16" s="7">
        <v>0</v>
      </c>
      <c r="K16" s="36">
        <v>1</v>
      </c>
      <c r="L16" s="92">
        <f t="shared" si="0"/>
        <v>6</v>
      </c>
      <c r="M16" s="45">
        <v>0</v>
      </c>
      <c r="N16" s="228">
        <f t="shared" si="1"/>
        <v>6</v>
      </c>
      <c r="O16" s="46">
        <f t="shared" si="2"/>
        <v>-76</v>
      </c>
      <c r="R16" s="7">
        <v>26</v>
      </c>
      <c r="S16" s="3">
        <v>520</v>
      </c>
      <c r="T16" s="6" t="s">
        <v>283</v>
      </c>
      <c r="U16" s="21" t="s">
        <v>3</v>
      </c>
      <c r="V16" s="5">
        <v>0</v>
      </c>
    </row>
    <row r="17" spans="1:22" ht="18.75" customHeight="1" x14ac:dyDescent="0.35">
      <c r="A17" s="77">
        <v>11</v>
      </c>
      <c r="B17" s="6" t="s">
        <v>49</v>
      </c>
      <c r="C17" s="7">
        <v>7066</v>
      </c>
      <c r="D17" s="7" t="s">
        <v>3</v>
      </c>
      <c r="E17" s="81">
        <v>0</v>
      </c>
      <c r="F17" s="102">
        <v>0</v>
      </c>
      <c r="G17" s="7" t="s">
        <v>12</v>
      </c>
      <c r="H17" s="7">
        <v>0</v>
      </c>
      <c r="I17" s="7">
        <v>1</v>
      </c>
      <c r="J17" s="7">
        <v>0</v>
      </c>
      <c r="K17" s="7">
        <v>0</v>
      </c>
      <c r="L17" s="92">
        <f t="shared" si="0"/>
        <v>1</v>
      </c>
      <c r="M17" s="45">
        <v>0</v>
      </c>
      <c r="N17" s="228">
        <f t="shared" si="1"/>
        <v>1</v>
      </c>
      <c r="O17" s="46">
        <f t="shared" si="2"/>
        <v>-81</v>
      </c>
      <c r="R17" s="7">
        <v>27</v>
      </c>
      <c r="S17" s="3">
        <v>529</v>
      </c>
      <c r="T17" s="6" t="s">
        <v>304</v>
      </c>
      <c r="U17" s="21" t="s">
        <v>253</v>
      </c>
      <c r="V17" s="7">
        <v>0</v>
      </c>
    </row>
    <row r="18" spans="1:22" ht="18.75" customHeight="1" x14ac:dyDescent="0.35">
      <c r="A18" s="77">
        <v>12</v>
      </c>
      <c r="B18" s="6" t="s">
        <v>88</v>
      </c>
      <c r="C18" s="7">
        <v>8513</v>
      </c>
      <c r="D18" s="7" t="s">
        <v>3</v>
      </c>
      <c r="E18" s="81">
        <v>0</v>
      </c>
      <c r="F18" s="102">
        <v>0</v>
      </c>
      <c r="G18" s="7" t="s">
        <v>12</v>
      </c>
      <c r="H18" s="7" t="s">
        <v>12</v>
      </c>
      <c r="I18" s="7" t="s">
        <v>12</v>
      </c>
      <c r="J18" s="7" t="s">
        <v>122</v>
      </c>
      <c r="K18" s="7" t="s">
        <v>122</v>
      </c>
      <c r="L18" s="92">
        <f t="shared" si="0"/>
        <v>0</v>
      </c>
      <c r="M18" s="45">
        <v>0</v>
      </c>
      <c r="N18" s="228">
        <f t="shared" si="1"/>
        <v>0</v>
      </c>
      <c r="O18" s="46">
        <f t="shared" si="2"/>
        <v>-82</v>
      </c>
      <c r="R18" s="7" t="s">
        <v>181</v>
      </c>
      <c r="S18" s="3">
        <v>544</v>
      </c>
      <c r="T18" s="6" t="s">
        <v>285</v>
      </c>
      <c r="U18" s="21" t="s">
        <v>253</v>
      </c>
      <c r="V18" s="7">
        <v>0</v>
      </c>
    </row>
    <row r="19" spans="1:22" ht="18.75" customHeight="1" x14ac:dyDescent="0.35">
      <c r="A19" s="77">
        <v>13</v>
      </c>
      <c r="B19" s="6" t="s">
        <v>143</v>
      </c>
      <c r="C19" s="7">
        <v>12756</v>
      </c>
      <c r="D19" s="7" t="s">
        <v>3</v>
      </c>
      <c r="E19" s="104" t="s">
        <v>122</v>
      </c>
      <c r="F19" s="104" t="s">
        <v>122</v>
      </c>
      <c r="G19" s="7" t="s">
        <v>12</v>
      </c>
      <c r="H19" s="7" t="s">
        <v>12</v>
      </c>
      <c r="I19" s="57" t="s">
        <v>122</v>
      </c>
      <c r="J19" s="7" t="s">
        <v>122</v>
      </c>
      <c r="K19" s="7" t="s">
        <v>122</v>
      </c>
      <c r="L19" s="92">
        <f t="shared" si="0"/>
        <v>0</v>
      </c>
      <c r="M19" s="45">
        <v>0</v>
      </c>
      <c r="N19" s="228">
        <f t="shared" si="1"/>
        <v>0</v>
      </c>
      <c r="O19" s="46">
        <f t="shared" si="2"/>
        <v>-82</v>
      </c>
      <c r="R19" s="7" t="s">
        <v>181</v>
      </c>
      <c r="S19" s="3">
        <v>519</v>
      </c>
      <c r="T19" s="6" t="s">
        <v>282</v>
      </c>
      <c r="U19" s="21" t="s">
        <v>3</v>
      </c>
      <c r="V19" s="7"/>
    </row>
    <row r="20" spans="1:22" ht="18.75" customHeight="1" x14ac:dyDescent="0.35">
      <c r="A20" s="77">
        <v>14</v>
      </c>
      <c r="B20" s="6" t="s">
        <v>138</v>
      </c>
      <c r="C20" s="7">
        <v>10208</v>
      </c>
      <c r="D20" s="7" t="s">
        <v>3</v>
      </c>
      <c r="E20" s="104" t="s">
        <v>122</v>
      </c>
      <c r="F20" s="102">
        <v>0</v>
      </c>
      <c r="G20" s="57" t="s">
        <v>122</v>
      </c>
      <c r="H20" s="57" t="s">
        <v>122</v>
      </c>
      <c r="I20" s="57" t="s">
        <v>122</v>
      </c>
      <c r="J20" s="7" t="s">
        <v>122</v>
      </c>
      <c r="K20" s="7" t="s">
        <v>122</v>
      </c>
      <c r="L20" s="92">
        <f t="shared" si="0"/>
        <v>0</v>
      </c>
      <c r="M20" s="45">
        <v>0</v>
      </c>
      <c r="N20" s="228">
        <f t="shared" si="1"/>
        <v>0</v>
      </c>
      <c r="O20" s="46">
        <f t="shared" si="2"/>
        <v>-82</v>
      </c>
      <c r="R20" s="7" t="s">
        <v>181</v>
      </c>
      <c r="S20" s="3">
        <v>519</v>
      </c>
      <c r="T20" s="6" t="s">
        <v>282</v>
      </c>
      <c r="U20" s="21" t="s">
        <v>3</v>
      </c>
      <c r="V20" s="7"/>
    </row>
    <row r="21" spans="1:22" ht="18.75" customHeight="1" x14ac:dyDescent="0.35">
      <c r="A21" s="77">
        <v>15</v>
      </c>
      <c r="B21" s="18" t="s">
        <v>313</v>
      </c>
      <c r="C21" s="26"/>
      <c r="D21" s="26" t="s">
        <v>3</v>
      </c>
      <c r="E21" s="108"/>
      <c r="F21" s="113"/>
      <c r="G21" s="107"/>
      <c r="H21" s="107" t="s">
        <v>122</v>
      </c>
      <c r="I21" s="107">
        <v>0</v>
      </c>
      <c r="J21" s="26" t="s">
        <v>122</v>
      </c>
      <c r="K21" s="7" t="s">
        <v>122</v>
      </c>
      <c r="L21" s="92">
        <f t="shared" si="0"/>
        <v>0</v>
      </c>
      <c r="M21" s="45">
        <v>0</v>
      </c>
      <c r="N21" s="228">
        <f t="shared" si="1"/>
        <v>0</v>
      </c>
      <c r="O21" s="46">
        <f t="shared" si="2"/>
        <v>-82</v>
      </c>
      <c r="R21" s="7"/>
      <c r="S21" s="3"/>
      <c r="T21" s="6"/>
      <c r="U21" s="21"/>
      <c r="V21" s="7"/>
    </row>
    <row r="22" spans="1:22" ht="18.75" customHeight="1" x14ac:dyDescent="0.35">
      <c r="A22" s="77">
        <v>16</v>
      </c>
      <c r="B22" s="18" t="s">
        <v>316</v>
      </c>
      <c r="C22" s="26"/>
      <c r="D22" s="26" t="s">
        <v>3</v>
      </c>
      <c r="E22" s="108"/>
      <c r="F22" s="113"/>
      <c r="G22" s="107"/>
      <c r="H22" s="107" t="s">
        <v>122</v>
      </c>
      <c r="I22" s="107">
        <v>0</v>
      </c>
      <c r="J22" s="26">
        <v>0</v>
      </c>
      <c r="K22" s="61">
        <v>0</v>
      </c>
      <c r="L22" s="92">
        <f t="shared" si="0"/>
        <v>0</v>
      </c>
      <c r="M22" s="45">
        <v>0</v>
      </c>
      <c r="N22" s="228">
        <f t="shared" si="1"/>
        <v>0</v>
      </c>
      <c r="O22" s="46">
        <f t="shared" si="2"/>
        <v>-82</v>
      </c>
      <c r="R22" s="7"/>
      <c r="S22" s="3"/>
      <c r="T22" s="6"/>
      <c r="U22" s="21"/>
      <c r="V22" s="7"/>
    </row>
    <row r="23" spans="1:22" ht="18.75" customHeight="1" x14ac:dyDescent="0.35">
      <c r="A23" s="77">
        <v>17</v>
      </c>
      <c r="B23" s="18" t="s">
        <v>326</v>
      </c>
      <c r="C23" s="26">
        <v>180855</v>
      </c>
      <c r="D23" s="26" t="s">
        <v>3</v>
      </c>
      <c r="E23" s="108" t="s">
        <v>122</v>
      </c>
      <c r="F23" s="107" t="s">
        <v>122</v>
      </c>
      <c r="G23" s="107" t="s">
        <v>122</v>
      </c>
      <c r="H23" s="107" t="s">
        <v>122</v>
      </c>
      <c r="I23" s="107" t="s">
        <v>122</v>
      </c>
      <c r="J23" s="26">
        <v>0</v>
      </c>
      <c r="K23" s="61" t="s">
        <v>12</v>
      </c>
      <c r="L23" s="92">
        <f t="shared" si="0"/>
        <v>0</v>
      </c>
      <c r="M23" s="45">
        <v>0</v>
      </c>
      <c r="N23" s="228">
        <f t="shared" si="1"/>
        <v>0</v>
      </c>
      <c r="O23" s="46">
        <f t="shared" si="2"/>
        <v>-82</v>
      </c>
      <c r="R23" s="7"/>
      <c r="S23" s="3"/>
      <c r="T23" s="6"/>
      <c r="U23" s="21"/>
      <c r="V23" s="7"/>
    </row>
    <row r="24" spans="1:22" ht="18.600000000000001" thickBot="1" x14ac:dyDescent="0.4">
      <c r="A24" s="78"/>
      <c r="B24" s="33"/>
      <c r="C24" s="34"/>
      <c r="D24" s="34"/>
      <c r="E24" s="34"/>
      <c r="F24" s="34"/>
      <c r="G24" s="34"/>
      <c r="H24" s="34"/>
      <c r="I24" s="34"/>
      <c r="J24" s="34"/>
      <c r="K24" s="37"/>
      <c r="L24" s="93"/>
      <c r="M24" s="47"/>
      <c r="N24" s="229"/>
      <c r="O24" s="56"/>
      <c r="R24" s="7"/>
      <c r="S24" s="3"/>
      <c r="T24" s="6"/>
      <c r="U24" s="21"/>
      <c r="V24" s="7"/>
    </row>
    <row r="25" spans="1:22" ht="18" x14ac:dyDescent="0.35">
      <c r="A25" s="82">
        <v>1</v>
      </c>
      <c r="B25" s="52" t="s">
        <v>80</v>
      </c>
      <c r="C25" s="53">
        <v>2319</v>
      </c>
      <c r="D25" s="53" t="s">
        <v>2</v>
      </c>
      <c r="E25" s="22">
        <v>13</v>
      </c>
      <c r="F25" s="7">
        <v>15</v>
      </c>
      <c r="G25" s="84">
        <v>15</v>
      </c>
      <c r="H25" s="53">
        <v>15</v>
      </c>
      <c r="I25" s="53">
        <v>15</v>
      </c>
      <c r="J25" s="53">
        <v>15</v>
      </c>
      <c r="K25" s="54">
        <v>15</v>
      </c>
      <c r="L25" s="94">
        <f t="shared" ref="L25:L34" si="3">SUM(E25:K25)</f>
        <v>103</v>
      </c>
      <c r="M25" s="164">
        <v>13</v>
      </c>
      <c r="N25" s="230">
        <f t="shared" ref="N25:N34" si="4">L25-M25</f>
        <v>90</v>
      </c>
      <c r="O25" s="55"/>
      <c r="R25" s="7">
        <v>4</v>
      </c>
      <c r="S25" s="3">
        <v>522</v>
      </c>
      <c r="T25" s="6" t="s">
        <v>161</v>
      </c>
      <c r="U25" s="21" t="s">
        <v>2</v>
      </c>
      <c r="V25" s="7">
        <v>15</v>
      </c>
    </row>
    <row r="26" spans="1:22" ht="18" x14ac:dyDescent="0.35">
      <c r="A26" s="77">
        <v>2</v>
      </c>
      <c r="B26" s="6" t="s">
        <v>48</v>
      </c>
      <c r="C26" s="7">
        <v>7997</v>
      </c>
      <c r="D26" s="7" t="s">
        <v>2</v>
      </c>
      <c r="E26" s="22">
        <v>14</v>
      </c>
      <c r="F26" s="7">
        <v>13</v>
      </c>
      <c r="G26" s="7" t="s">
        <v>12</v>
      </c>
      <c r="H26" s="7">
        <v>13</v>
      </c>
      <c r="I26" s="7">
        <v>12</v>
      </c>
      <c r="J26" s="7">
        <v>10</v>
      </c>
      <c r="K26" s="36">
        <v>14</v>
      </c>
      <c r="L26" s="92">
        <f t="shared" si="3"/>
        <v>76</v>
      </c>
      <c r="M26" s="45">
        <v>0</v>
      </c>
      <c r="N26" s="228">
        <f t="shared" si="4"/>
        <v>76</v>
      </c>
      <c r="O26" s="46">
        <f t="shared" ref="O26:O34" si="5">N26-$N$25</f>
        <v>-14</v>
      </c>
      <c r="R26" s="7">
        <v>8</v>
      </c>
      <c r="S26" s="3">
        <v>545</v>
      </c>
      <c r="T26" s="6" t="s">
        <v>261</v>
      </c>
      <c r="U26" s="21" t="s">
        <v>2</v>
      </c>
      <c r="V26" s="7">
        <v>14</v>
      </c>
    </row>
    <row r="27" spans="1:22" ht="18" x14ac:dyDescent="0.35">
      <c r="A27" s="77">
        <v>3</v>
      </c>
      <c r="B27" s="6" t="s">
        <v>123</v>
      </c>
      <c r="C27" s="7">
        <v>13090</v>
      </c>
      <c r="D27" s="7" t="s">
        <v>2</v>
      </c>
      <c r="E27" s="104" t="s">
        <v>122</v>
      </c>
      <c r="F27" s="7">
        <v>8</v>
      </c>
      <c r="G27" s="57">
        <v>14</v>
      </c>
      <c r="H27" s="7">
        <v>12</v>
      </c>
      <c r="I27" s="7">
        <v>7</v>
      </c>
      <c r="J27" s="7">
        <v>14</v>
      </c>
      <c r="K27" s="36">
        <v>8</v>
      </c>
      <c r="L27" s="92">
        <f t="shared" si="3"/>
        <v>63</v>
      </c>
      <c r="M27" s="45">
        <v>0</v>
      </c>
      <c r="N27" s="228">
        <f t="shared" si="4"/>
        <v>63</v>
      </c>
      <c r="O27" s="46">
        <f t="shared" si="5"/>
        <v>-27</v>
      </c>
      <c r="R27" s="7">
        <v>10</v>
      </c>
      <c r="S27" s="3">
        <v>11</v>
      </c>
      <c r="T27" s="6" t="s">
        <v>256</v>
      </c>
      <c r="U27" s="21" t="s">
        <v>2</v>
      </c>
      <c r="V27" s="7">
        <v>12</v>
      </c>
    </row>
    <row r="28" spans="1:22" ht="18" x14ac:dyDescent="0.35">
      <c r="A28" s="77">
        <v>4</v>
      </c>
      <c r="B28" s="6" t="s">
        <v>121</v>
      </c>
      <c r="C28" s="7">
        <v>7533</v>
      </c>
      <c r="D28" s="7" t="s">
        <v>2</v>
      </c>
      <c r="E28" s="104" t="s">
        <v>122</v>
      </c>
      <c r="F28" s="7">
        <v>9</v>
      </c>
      <c r="G28" s="119">
        <v>13</v>
      </c>
      <c r="H28" s="7">
        <v>9</v>
      </c>
      <c r="I28" s="7">
        <v>14</v>
      </c>
      <c r="J28" s="7">
        <v>12</v>
      </c>
      <c r="K28" s="36" t="s">
        <v>12</v>
      </c>
      <c r="L28" s="92">
        <f t="shared" si="3"/>
        <v>57</v>
      </c>
      <c r="M28" s="45">
        <v>0</v>
      </c>
      <c r="N28" s="228">
        <f t="shared" si="4"/>
        <v>57</v>
      </c>
      <c r="O28" s="46">
        <f t="shared" si="5"/>
        <v>-33</v>
      </c>
      <c r="R28" s="7">
        <v>13</v>
      </c>
      <c r="S28" s="3">
        <v>512</v>
      </c>
      <c r="T28" s="6" t="s">
        <v>284</v>
      </c>
      <c r="U28" s="21" t="s">
        <v>2</v>
      </c>
      <c r="V28" s="7">
        <v>10</v>
      </c>
    </row>
    <row r="29" spans="1:22" ht="18" x14ac:dyDescent="0.35">
      <c r="A29" s="77">
        <v>5</v>
      </c>
      <c r="B29" s="6" t="s">
        <v>107</v>
      </c>
      <c r="C29" s="7">
        <v>8158</v>
      </c>
      <c r="D29" s="7" t="s">
        <v>2</v>
      </c>
      <c r="E29" s="79">
        <v>4.5</v>
      </c>
      <c r="F29" s="7">
        <v>14</v>
      </c>
      <c r="G29" s="7" t="s">
        <v>12</v>
      </c>
      <c r="H29" s="57" t="s">
        <v>122</v>
      </c>
      <c r="I29" s="57" t="s">
        <v>122</v>
      </c>
      <c r="J29" s="57" t="s">
        <v>122</v>
      </c>
      <c r="K29" s="57" t="s">
        <v>122</v>
      </c>
      <c r="L29" s="92">
        <f t="shared" si="3"/>
        <v>18.5</v>
      </c>
      <c r="M29" s="45">
        <v>0</v>
      </c>
      <c r="N29" s="228">
        <f t="shared" si="4"/>
        <v>18.5</v>
      </c>
      <c r="O29" s="46">
        <f t="shared" si="5"/>
        <v>-71.5</v>
      </c>
      <c r="R29" s="7">
        <v>20</v>
      </c>
      <c r="S29" s="3">
        <v>570</v>
      </c>
      <c r="T29" s="6" t="s">
        <v>257</v>
      </c>
      <c r="U29" s="21" t="s">
        <v>258</v>
      </c>
      <c r="V29" s="7">
        <v>7</v>
      </c>
    </row>
    <row r="30" spans="1:22" ht="18" x14ac:dyDescent="0.35">
      <c r="A30" s="77">
        <v>6</v>
      </c>
      <c r="B30" s="6" t="s">
        <v>41</v>
      </c>
      <c r="C30" s="7">
        <v>7530</v>
      </c>
      <c r="D30" s="7" t="s">
        <v>2</v>
      </c>
      <c r="E30" s="22">
        <v>15</v>
      </c>
      <c r="F30" s="5">
        <v>1.5</v>
      </c>
      <c r="G30" s="155" t="s">
        <v>122</v>
      </c>
      <c r="H30" s="57" t="s">
        <v>122</v>
      </c>
      <c r="I30" s="57" t="s">
        <v>122</v>
      </c>
      <c r="J30" s="57" t="s">
        <v>122</v>
      </c>
      <c r="K30" s="57" t="s">
        <v>122</v>
      </c>
      <c r="L30" s="92">
        <f t="shared" si="3"/>
        <v>16.5</v>
      </c>
      <c r="M30" s="45">
        <v>0</v>
      </c>
      <c r="N30" s="228">
        <f t="shared" si="4"/>
        <v>16.5</v>
      </c>
      <c r="O30" s="46">
        <f t="shared" si="5"/>
        <v>-73.5</v>
      </c>
      <c r="R30" s="7"/>
      <c r="S30" s="3"/>
      <c r="T30" s="6"/>
      <c r="U30" s="21"/>
      <c r="V30" s="7"/>
    </row>
    <row r="31" spans="1:22" ht="18" x14ac:dyDescent="0.35">
      <c r="A31" s="83">
        <v>7</v>
      </c>
      <c r="B31" s="18" t="s">
        <v>56</v>
      </c>
      <c r="C31" s="26">
        <v>8315</v>
      </c>
      <c r="D31" s="26" t="s">
        <v>2</v>
      </c>
      <c r="E31" s="110">
        <v>3</v>
      </c>
      <c r="F31" s="112">
        <v>3</v>
      </c>
      <c r="G31" s="26" t="s">
        <v>12</v>
      </c>
      <c r="H31" s="26" t="s">
        <v>12</v>
      </c>
      <c r="I31" s="26">
        <v>10</v>
      </c>
      <c r="J31" s="26" t="s">
        <v>12</v>
      </c>
      <c r="K31" s="57" t="s">
        <v>122</v>
      </c>
      <c r="L31" s="92">
        <f t="shared" si="3"/>
        <v>16</v>
      </c>
      <c r="M31" s="45">
        <v>0</v>
      </c>
      <c r="N31" s="228">
        <f t="shared" si="4"/>
        <v>16</v>
      </c>
      <c r="O31" s="46">
        <f t="shared" si="5"/>
        <v>-74</v>
      </c>
      <c r="R31" s="7">
        <v>6</v>
      </c>
      <c r="S31" s="3">
        <v>525</v>
      </c>
      <c r="T31" s="6" t="s">
        <v>276</v>
      </c>
      <c r="U31" s="21" t="s">
        <v>64</v>
      </c>
      <c r="V31" s="7">
        <v>15</v>
      </c>
    </row>
    <row r="32" spans="1:22" ht="18" x14ac:dyDescent="0.35">
      <c r="A32" s="83">
        <v>8</v>
      </c>
      <c r="B32" s="18" t="s">
        <v>89</v>
      </c>
      <c r="C32" s="26">
        <v>13098</v>
      </c>
      <c r="D32" s="26" t="s">
        <v>2</v>
      </c>
      <c r="E32" s="106">
        <v>0</v>
      </c>
      <c r="F32" s="26">
        <v>4</v>
      </c>
      <c r="G32" s="107" t="s">
        <v>122</v>
      </c>
      <c r="H32" s="107" t="s">
        <v>122</v>
      </c>
      <c r="I32" s="107" t="s">
        <v>122</v>
      </c>
      <c r="J32" s="26" t="s">
        <v>122</v>
      </c>
      <c r="K32" s="57" t="s">
        <v>122</v>
      </c>
      <c r="L32" s="92">
        <f t="shared" si="3"/>
        <v>4</v>
      </c>
      <c r="M32" s="45">
        <v>0</v>
      </c>
      <c r="N32" s="228">
        <f t="shared" si="4"/>
        <v>4</v>
      </c>
      <c r="O32" s="46">
        <f t="shared" si="5"/>
        <v>-86</v>
      </c>
      <c r="R32" s="7">
        <v>11</v>
      </c>
      <c r="S32" s="3">
        <v>527</v>
      </c>
      <c r="T32" s="6" t="s">
        <v>277</v>
      </c>
      <c r="U32" s="21" t="s">
        <v>64</v>
      </c>
      <c r="V32" s="7">
        <v>13</v>
      </c>
    </row>
    <row r="33" spans="1:22" ht="18" x14ac:dyDescent="0.35">
      <c r="A33" s="83">
        <v>9</v>
      </c>
      <c r="B33" s="18" t="s">
        <v>331</v>
      </c>
      <c r="C33" s="7"/>
      <c r="D33" s="26" t="s">
        <v>2</v>
      </c>
      <c r="E33" s="108" t="s">
        <v>122</v>
      </c>
      <c r="F33" s="108" t="s">
        <v>122</v>
      </c>
      <c r="G33" s="108" t="s">
        <v>122</v>
      </c>
      <c r="H33" s="108" t="s">
        <v>122</v>
      </c>
      <c r="I33" s="108" t="s">
        <v>122</v>
      </c>
      <c r="J33" s="26" t="s">
        <v>12</v>
      </c>
      <c r="K33" s="5">
        <v>2</v>
      </c>
      <c r="L33" s="92">
        <f t="shared" si="3"/>
        <v>2</v>
      </c>
      <c r="M33" s="45">
        <v>1</v>
      </c>
      <c r="N33" s="228">
        <f t="shared" si="4"/>
        <v>1</v>
      </c>
      <c r="O33" s="46">
        <f t="shared" si="5"/>
        <v>-89</v>
      </c>
      <c r="R33" s="7">
        <v>14</v>
      </c>
      <c r="S33" s="3">
        <v>506</v>
      </c>
      <c r="T33" s="6" t="s">
        <v>300</v>
      </c>
      <c r="U33" s="21" t="s">
        <v>64</v>
      </c>
      <c r="V33" s="7">
        <v>11</v>
      </c>
    </row>
    <row r="34" spans="1:22" ht="18" x14ac:dyDescent="0.35">
      <c r="A34" s="83">
        <v>10</v>
      </c>
      <c r="B34" s="18" t="s">
        <v>126</v>
      </c>
      <c r="C34" s="108">
        <v>10033</v>
      </c>
      <c r="D34" s="26" t="s">
        <v>2</v>
      </c>
      <c r="E34" s="108" t="s">
        <v>122</v>
      </c>
      <c r="F34" s="26">
        <v>0</v>
      </c>
      <c r="G34" s="107" t="s">
        <v>122</v>
      </c>
      <c r="H34" s="107" t="s">
        <v>122</v>
      </c>
      <c r="I34" s="107" t="s">
        <v>122</v>
      </c>
      <c r="J34" s="26" t="s">
        <v>12</v>
      </c>
      <c r="K34" s="223" t="s">
        <v>122</v>
      </c>
      <c r="L34" s="92">
        <f t="shared" si="3"/>
        <v>0</v>
      </c>
      <c r="M34" s="45">
        <v>0</v>
      </c>
      <c r="N34" s="228">
        <f t="shared" si="4"/>
        <v>0</v>
      </c>
      <c r="O34" s="46">
        <f t="shared" si="5"/>
        <v>-90</v>
      </c>
      <c r="R34" s="7"/>
      <c r="S34" s="3"/>
      <c r="T34" s="6"/>
      <c r="U34" s="21"/>
      <c r="V34" s="7"/>
    </row>
    <row r="35" spans="1:22" ht="18.600000000000001" thickBot="1" x14ac:dyDescent="0.4">
      <c r="A35" s="78"/>
      <c r="B35" s="33"/>
      <c r="C35" s="34"/>
      <c r="D35" s="34"/>
      <c r="E35" s="34"/>
      <c r="F35" s="34"/>
      <c r="G35" s="34"/>
      <c r="H35" s="34"/>
      <c r="I35" s="34"/>
      <c r="J35" s="34"/>
      <c r="K35" s="37"/>
      <c r="L35" s="93"/>
      <c r="M35" s="47"/>
      <c r="N35" s="229"/>
      <c r="O35" s="56"/>
      <c r="R35" s="7">
        <v>9</v>
      </c>
      <c r="S35" s="3">
        <v>567</v>
      </c>
      <c r="T35" s="6" t="s">
        <v>263</v>
      </c>
      <c r="U35" s="21" t="s">
        <v>4</v>
      </c>
      <c r="V35" s="7">
        <v>15</v>
      </c>
    </row>
    <row r="36" spans="1:22" ht="18" x14ac:dyDescent="0.35">
      <c r="A36" s="82">
        <v>1</v>
      </c>
      <c r="B36" s="2" t="s">
        <v>82</v>
      </c>
      <c r="C36" s="65">
        <v>1582</v>
      </c>
      <c r="D36" s="53" t="s">
        <v>4</v>
      </c>
      <c r="E36" s="22">
        <v>14</v>
      </c>
      <c r="F36" s="53">
        <v>13</v>
      </c>
      <c r="G36" s="5">
        <v>7</v>
      </c>
      <c r="H36" s="53">
        <v>14</v>
      </c>
      <c r="I36" s="53">
        <v>14</v>
      </c>
      <c r="J36" s="53">
        <v>15</v>
      </c>
      <c r="K36" s="54">
        <v>14</v>
      </c>
      <c r="L36" s="94">
        <f t="shared" ref="L36:L49" si="6">SUM(E36:K36)</f>
        <v>91</v>
      </c>
      <c r="M36" s="164">
        <v>7</v>
      </c>
      <c r="N36" s="230">
        <f t="shared" ref="N36:N49" si="7">L36-M36</f>
        <v>84</v>
      </c>
      <c r="O36" s="55"/>
      <c r="R36" s="7">
        <v>12</v>
      </c>
      <c r="S36" s="3">
        <v>551</v>
      </c>
      <c r="T36" s="6" t="s">
        <v>259</v>
      </c>
      <c r="U36" s="21" t="s">
        <v>260</v>
      </c>
      <c r="V36" s="7">
        <v>14</v>
      </c>
    </row>
    <row r="37" spans="1:22" ht="18" x14ac:dyDescent="0.35">
      <c r="A37" s="77">
        <v>2</v>
      </c>
      <c r="B37" s="2" t="s">
        <v>85</v>
      </c>
      <c r="C37" s="3">
        <v>12423</v>
      </c>
      <c r="D37" s="7" t="s">
        <v>4</v>
      </c>
      <c r="E37" s="79">
        <v>5.5</v>
      </c>
      <c r="F37" s="7">
        <v>15</v>
      </c>
      <c r="G37" s="7" t="s">
        <v>122</v>
      </c>
      <c r="H37" s="3">
        <v>15</v>
      </c>
      <c r="I37" s="5">
        <v>4.5</v>
      </c>
      <c r="J37" s="7">
        <v>13</v>
      </c>
      <c r="K37" s="36">
        <v>15</v>
      </c>
      <c r="L37" s="92">
        <f t="shared" si="6"/>
        <v>68</v>
      </c>
      <c r="M37" s="45">
        <v>0</v>
      </c>
      <c r="N37" s="228">
        <f t="shared" si="7"/>
        <v>68</v>
      </c>
      <c r="O37" s="46">
        <f t="shared" ref="O37:O49" si="8">N37-$N$36</f>
        <v>-16</v>
      </c>
      <c r="R37" s="7">
        <v>18</v>
      </c>
      <c r="S37" s="3">
        <v>565</v>
      </c>
      <c r="T37" s="6" t="s">
        <v>302</v>
      </c>
      <c r="U37" s="21" t="s">
        <v>260</v>
      </c>
      <c r="V37" s="7">
        <v>13</v>
      </c>
    </row>
    <row r="38" spans="1:22" ht="18" x14ac:dyDescent="0.35">
      <c r="A38" s="77">
        <v>3</v>
      </c>
      <c r="B38" s="2" t="s">
        <v>87</v>
      </c>
      <c r="C38" s="3">
        <v>12545</v>
      </c>
      <c r="D38" s="7" t="s">
        <v>4</v>
      </c>
      <c r="E38" s="24" t="s">
        <v>122</v>
      </c>
      <c r="F38" s="57">
        <v>14</v>
      </c>
      <c r="G38" s="57" t="s">
        <v>12</v>
      </c>
      <c r="H38" s="7">
        <v>12</v>
      </c>
      <c r="I38" s="7">
        <v>15</v>
      </c>
      <c r="J38" s="7">
        <v>14</v>
      </c>
      <c r="K38" s="36">
        <v>13</v>
      </c>
      <c r="L38" s="92">
        <f t="shared" si="6"/>
        <v>68</v>
      </c>
      <c r="M38" s="45">
        <v>0</v>
      </c>
      <c r="N38" s="228">
        <f t="shared" si="7"/>
        <v>68</v>
      </c>
      <c r="O38" s="46">
        <f t="shared" si="8"/>
        <v>-16</v>
      </c>
      <c r="R38" s="7">
        <v>19</v>
      </c>
      <c r="S38" s="3">
        <v>552</v>
      </c>
      <c r="T38" s="6" t="s">
        <v>272</v>
      </c>
      <c r="U38" s="21" t="s">
        <v>260</v>
      </c>
      <c r="V38" s="7">
        <v>12</v>
      </c>
    </row>
    <row r="39" spans="1:22" ht="18" x14ac:dyDescent="0.35">
      <c r="A39" s="77">
        <v>4</v>
      </c>
      <c r="B39" s="2" t="s">
        <v>83</v>
      </c>
      <c r="C39" s="3">
        <v>12979</v>
      </c>
      <c r="D39" s="7" t="s">
        <v>4</v>
      </c>
      <c r="E39" s="22">
        <v>12</v>
      </c>
      <c r="F39" s="5">
        <v>4.5</v>
      </c>
      <c r="G39" s="7">
        <v>12</v>
      </c>
      <c r="H39" s="7">
        <v>10</v>
      </c>
      <c r="I39" s="7">
        <v>11</v>
      </c>
      <c r="J39" s="7">
        <v>12</v>
      </c>
      <c r="K39" s="36">
        <v>10</v>
      </c>
      <c r="L39" s="92">
        <f t="shared" si="6"/>
        <v>71.5</v>
      </c>
      <c r="M39" s="163">
        <v>4.5</v>
      </c>
      <c r="N39" s="228">
        <f t="shared" si="7"/>
        <v>67</v>
      </c>
      <c r="O39" s="46">
        <f t="shared" si="8"/>
        <v>-17</v>
      </c>
      <c r="R39" s="7">
        <v>21</v>
      </c>
      <c r="S39" s="3">
        <v>505</v>
      </c>
      <c r="T39" s="6" t="s">
        <v>271</v>
      </c>
      <c r="U39" s="21" t="s">
        <v>260</v>
      </c>
      <c r="V39" s="7">
        <v>11</v>
      </c>
    </row>
    <row r="40" spans="1:22" ht="18" x14ac:dyDescent="0.35">
      <c r="A40" s="77">
        <v>5</v>
      </c>
      <c r="B40" s="2" t="s">
        <v>116</v>
      </c>
      <c r="C40" s="3">
        <v>6817</v>
      </c>
      <c r="D40" s="7" t="s">
        <v>4</v>
      </c>
      <c r="E40" s="22">
        <v>10</v>
      </c>
      <c r="F40" s="7">
        <v>10</v>
      </c>
      <c r="G40" s="7">
        <v>11</v>
      </c>
      <c r="H40" s="3">
        <v>7</v>
      </c>
      <c r="I40" s="7">
        <v>7</v>
      </c>
      <c r="J40" s="7">
        <v>10</v>
      </c>
      <c r="K40" s="7">
        <v>8</v>
      </c>
      <c r="L40" s="92">
        <f t="shared" si="6"/>
        <v>63</v>
      </c>
      <c r="M40" s="163">
        <v>7</v>
      </c>
      <c r="N40" s="228">
        <f t="shared" si="7"/>
        <v>56</v>
      </c>
      <c r="O40" s="46">
        <f t="shared" si="8"/>
        <v>-28</v>
      </c>
      <c r="R40" s="7">
        <v>22</v>
      </c>
      <c r="S40" s="3">
        <v>538</v>
      </c>
      <c r="T40" s="6" t="s">
        <v>222</v>
      </c>
      <c r="U40" s="21" t="s">
        <v>260</v>
      </c>
      <c r="V40" s="7">
        <v>10</v>
      </c>
    </row>
    <row r="41" spans="1:22" ht="18" x14ac:dyDescent="0.35">
      <c r="A41" s="77">
        <v>6</v>
      </c>
      <c r="B41" s="2" t="s">
        <v>124</v>
      </c>
      <c r="C41" s="3">
        <v>5530</v>
      </c>
      <c r="D41" s="7" t="s">
        <v>4</v>
      </c>
      <c r="E41" s="24" t="s">
        <v>122</v>
      </c>
      <c r="F41" s="57">
        <v>11</v>
      </c>
      <c r="G41" s="57" t="s">
        <v>122</v>
      </c>
      <c r="H41" s="57" t="s">
        <v>122</v>
      </c>
      <c r="I41" s="7">
        <v>13</v>
      </c>
      <c r="J41" s="7">
        <v>11</v>
      </c>
      <c r="K41" s="36">
        <v>12</v>
      </c>
      <c r="L41" s="92">
        <f t="shared" si="6"/>
        <v>47</v>
      </c>
      <c r="M41" s="45">
        <v>0</v>
      </c>
      <c r="N41" s="228">
        <f t="shared" si="7"/>
        <v>47</v>
      </c>
      <c r="O41" s="46">
        <f t="shared" si="8"/>
        <v>-37</v>
      </c>
      <c r="R41" s="7">
        <v>23</v>
      </c>
      <c r="S41" s="3">
        <v>511</v>
      </c>
      <c r="T41" s="6" t="s">
        <v>254</v>
      </c>
      <c r="U41" s="21" t="s">
        <v>4</v>
      </c>
      <c r="V41" s="5">
        <v>4.5</v>
      </c>
    </row>
    <row r="42" spans="1:22" ht="18" x14ac:dyDescent="0.35">
      <c r="A42" s="77">
        <v>7</v>
      </c>
      <c r="B42" s="2" t="s">
        <v>44</v>
      </c>
      <c r="C42" s="3">
        <v>8313</v>
      </c>
      <c r="D42" s="7" t="s">
        <v>4</v>
      </c>
      <c r="E42" s="22">
        <v>13</v>
      </c>
      <c r="F42" s="7">
        <v>12</v>
      </c>
      <c r="G42" s="57">
        <v>13</v>
      </c>
      <c r="H42" s="3">
        <v>8</v>
      </c>
      <c r="I42" s="57" t="s">
        <v>122</v>
      </c>
      <c r="J42" s="7" t="s">
        <v>122</v>
      </c>
      <c r="K42" s="7" t="s">
        <v>122</v>
      </c>
      <c r="L42" s="92">
        <f t="shared" si="6"/>
        <v>46</v>
      </c>
      <c r="M42" s="163">
        <v>8</v>
      </c>
      <c r="N42" s="228">
        <f t="shared" si="7"/>
        <v>38</v>
      </c>
      <c r="O42" s="46">
        <f t="shared" si="8"/>
        <v>-46</v>
      </c>
      <c r="R42" s="7">
        <v>24</v>
      </c>
      <c r="S42" s="3">
        <v>507</v>
      </c>
      <c r="T42" s="6" t="s">
        <v>303</v>
      </c>
      <c r="U42" s="21" t="s">
        <v>4</v>
      </c>
      <c r="V42" s="7">
        <v>8</v>
      </c>
    </row>
    <row r="43" spans="1:22" ht="18" x14ac:dyDescent="0.35">
      <c r="A43" s="83">
        <v>8</v>
      </c>
      <c r="B43" s="60" t="s">
        <v>290</v>
      </c>
      <c r="C43" s="109">
        <v>16146</v>
      </c>
      <c r="D43" s="26" t="s">
        <v>4</v>
      </c>
      <c r="E43" s="110">
        <v>4.5</v>
      </c>
      <c r="F43" s="113">
        <v>3.5</v>
      </c>
      <c r="G43" s="107" t="s">
        <v>122</v>
      </c>
      <c r="H43" s="26">
        <v>11</v>
      </c>
      <c r="I43" s="26" t="s">
        <v>12</v>
      </c>
      <c r="J43" s="26">
        <v>9</v>
      </c>
      <c r="K43" s="7">
        <v>9</v>
      </c>
      <c r="L43" s="92">
        <f t="shared" si="6"/>
        <v>37</v>
      </c>
      <c r="M43" s="45">
        <v>0</v>
      </c>
      <c r="N43" s="228">
        <f t="shared" si="7"/>
        <v>37</v>
      </c>
      <c r="O43" s="46">
        <f t="shared" si="8"/>
        <v>-47</v>
      </c>
      <c r="R43" s="7">
        <v>25</v>
      </c>
      <c r="S43" s="3">
        <v>589</v>
      </c>
      <c r="T43" s="6" t="s">
        <v>275</v>
      </c>
      <c r="U43" s="21" t="s">
        <v>260</v>
      </c>
      <c r="V43" s="7">
        <v>7</v>
      </c>
    </row>
    <row r="44" spans="1:22" ht="18" x14ac:dyDescent="0.35">
      <c r="A44" s="77">
        <v>9</v>
      </c>
      <c r="B44" s="117" t="s">
        <v>142</v>
      </c>
      <c r="C44" s="99">
        <v>18172</v>
      </c>
      <c r="D44" s="26" t="s">
        <v>4</v>
      </c>
      <c r="E44" s="111" t="s">
        <v>122</v>
      </c>
      <c r="F44" s="107" t="s">
        <v>122</v>
      </c>
      <c r="G44" s="107">
        <v>15</v>
      </c>
      <c r="H44" s="26">
        <v>13</v>
      </c>
      <c r="I44" s="107" t="s">
        <v>122</v>
      </c>
      <c r="J44" s="26" t="s">
        <v>12</v>
      </c>
      <c r="K44" s="61" t="s">
        <v>122</v>
      </c>
      <c r="L44" s="92">
        <f t="shared" si="6"/>
        <v>28</v>
      </c>
      <c r="M44" s="45">
        <v>0</v>
      </c>
      <c r="N44" s="228">
        <f t="shared" si="7"/>
        <v>28</v>
      </c>
      <c r="O44" s="46">
        <f t="shared" si="8"/>
        <v>-56</v>
      </c>
      <c r="R44" s="7" t="s">
        <v>181</v>
      </c>
      <c r="S44" s="3">
        <v>514</v>
      </c>
      <c r="T44" s="6" t="s">
        <v>305</v>
      </c>
      <c r="U44" s="21" t="s">
        <v>4</v>
      </c>
      <c r="V44" s="7">
        <v>0</v>
      </c>
    </row>
    <row r="45" spans="1:22" ht="18" x14ac:dyDescent="0.35">
      <c r="A45" s="83">
        <v>10</v>
      </c>
      <c r="B45" s="60" t="s">
        <v>46</v>
      </c>
      <c r="C45" s="109">
        <v>8235</v>
      </c>
      <c r="D45" s="26" t="s">
        <v>4</v>
      </c>
      <c r="E45" s="120">
        <v>15</v>
      </c>
      <c r="F45" s="112">
        <v>6</v>
      </c>
      <c r="G45" s="26" t="s">
        <v>12</v>
      </c>
      <c r="H45" s="112">
        <v>3</v>
      </c>
      <c r="I45" s="26" t="s">
        <v>12</v>
      </c>
      <c r="J45" s="26" t="s">
        <v>122</v>
      </c>
      <c r="K45" s="7" t="s">
        <v>122</v>
      </c>
      <c r="L45" s="92">
        <f t="shared" si="6"/>
        <v>24</v>
      </c>
      <c r="M45" s="62">
        <v>0</v>
      </c>
      <c r="N45" s="228">
        <f t="shared" si="7"/>
        <v>24</v>
      </c>
      <c r="O45" s="46">
        <f t="shared" si="8"/>
        <v>-60</v>
      </c>
      <c r="R45" s="7" t="s">
        <v>181</v>
      </c>
      <c r="S45" s="3">
        <v>528</v>
      </c>
      <c r="T45" s="6" t="s">
        <v>306</v>
      </c>
      <c r="U45" s="21" t="s">
        <v>4</v>
      </c>
      <c r="V45" s="7"/>
    </row>
    <row r="46" spans="1:22" ht="18" x14ac:dyDescent="0.35">
      <c r="A46" s="77">
        <v>11</v>
      </c>
      <c r="B46" s="60" t="s">
        <v>314</v>
      </c>
      <c r="C46" s="109">
        <v>13008</v>
      </c>
      <c r="D46" s="26" t="s">
        <v>4</v>
      </c>
      <c r="E46" s="111"/>
      <c r="F46" s="111"/>
      <c r="G46" s="111"/>
      <c r="H46" s="107" t="s">
        <v>122</v>
      </c>
      <c r="I46" s="26">
        <v>8</v>
      </c>
      <c r="J46" s="112">
        <v>4</v>
      </c>
      <c r="K46" s="61">
        <v>11</v>
      </c>
      <c r="L46" s="92">
        <f t="shared" si="6"/>
        <v>23</v>
      </c>
      <c r="M46" s="62">
        <v>0</v>
      </c>
      <c r="N46" s="228">
        <f t="shared" si="7"/>
        <v>23</v>
      </c>
      <c r="O46" s="46">
        <f t="shared" si="8"/>
        <v>-61</v>
      </c>
    </row>
    <row r="47" spans="1:22" ht="18" x14ac:dyDescent="0.35">
      <c r="A47" s="77">
        <v>12</v>
      </c>
      <c r="B47" s="60" t="s">
        <v>292</v>
      </c>
      <c r="C47" s="109">
        <v>5653</v>
      </c>
      <c r="D47" s="26" t="s">
        <v>4</v>
      </c>
      <c r="E47" s="111" t="s">
        <v>122</v>
      </c>
      <c r="F47" s="111" t="s">
        <v>122</v>
      </c>
      <c r="G47" s="111" t="s">
        <v>122</v>
      </c>
      <c r="H47" s="26">
        <v>9</v>
      </c>
      <c r="I47" s="26">
        <v>12</v>
      </c>
      <c r="J47" s="26" t="s">
        <v>122</v>
      </c>
      <c r="K47" s="7" t="s">
        <v>122</v>
      </c>
      <c r="L47" s="92">
        <f t="shared" si="6"/>
        <v>21</v>
      </c>
      <c r="M47" s="62">
        <v>0</v>
      </c>
      <c r="N47" s="228">
        <f t="shared" si="7"/>
        <v>21</v>
      </c>
      <c r="O47" s="46">
        <f t="shared" si="8"/>
        <v>-63</v>
      </c>
    </row>
    <row r="48" spans="1:22" ht="18" x14ac:dyDescent="0.35">
      <c r="A48" s="83">
        <v>13</v>
      </c>
      <c r="B48" s="60" t="s">
        <v>130</v>
      </c>
      <c r="C48" s="109">
        <v>17409</v>
      </c>
      <c r="D48" s="26" t="s">
        <v>4</v>
      </c>
      <c r="E48" s="111"/>
      <c r="F48" s="111"/>
      <c r="G48" s="111"/>
      <c r="H48" s="107" t="s">
        <v>122</v>
      </c>
      <c r="I48" s="26">
        <v>10</v>
      </c>
      <c r="J48" s="26" t="s">
        <v>122</v>
      </c>
      <c r="K48" s="61" t="s">
        <v>122</v>
      </c>
      <c r="L48" s="92">
        <f t="shared" si="6"/>
        <v>10</v>
      </c>
      <c r="M48" s="62">
        <v>0</v>
      </c>
      <c r="N48" s="228">
        <f t="shared" si="7"/>
        <v>10</v>
      </c>
      <c r="O48" s="46">
        <f t="shared" si="8"/>
        <v>-74</v>
      </c>
    </row>
    <row r="49" spans="1:15" ht="18" x14ac:dyDescent="0.35">
      <c r="A49" s="83"/>
      <c r="B49" s="60"/>
      <c r="C49" s="109"/>
      <c r="D49" s="26"/>
      <c r="E49" s="111"/>
      <c r="F49" s="111"/>
      <c r="G49" s="111"/>
      <c r="H49" s="26"/>
      <c r="I49" s="26"/>
      <c r="J49" s="26"/>
      <c r="K49" s="61"/>
      <c r="L49" s="92">
        <f t="shared" si="6"/>
        <v>0</v>
      </c>
      <c r="M49" s="62">
        <v>0</v>
      </c>
      <c r="N49" s="228">
        <f t="shared" si="7"/>
        <v>0</v>
      </c>
      <c r="O49" s="46">
        <f t="shared" si="8"/>
        <v>-84</v>
      </c>
    </row>
    <row r="50" spans="1:15" ht="18.600000000000001" thickBot="1" x14ac:dyDescent="0.4">
      <c r="A50" s="78"/>
      <c r="B50" s="70"/>
      <c r="C50" s="72"/>
      <c r="D50" s="34"/>
      <c r="E50" s="34"/>
      <c r="F50" s="34"/>
      <c r="G50" s="26"/>
      <c r="H50" s="26"/>
      <c r="I50" s="26"/>
      <c r="J50" s="26"/>
      <c r="K50" s="61"/>
      <c r="L50" s="95"/>
      <c r="M50" s="62"/>
      <c r="N50" s="231"/>
      <c r="O50" s="63"/>
    </row>
    <row r="51" spans="1:15" ht="18" x14ac:dyDescent="0.35">
      <c r="A51" s="82">
        <v>1</v>
      </c>
      <c r="B51" s="66" t="s">
        <v>81</v>
      </c>
      <c r="C51" s="65">
        <v>12422</v>
      </c>
      <c r="D51" s="53" t="s">
        <v>64</v>
      </c>
      <c r="E51" s="68">
        <v>14</v>
      </c>
      <c r="F51" s="240">
        <v>6.5</v>
      </c>
      <c r="G51" s="64">
        <v>15</v>
      </c>
      <c r="H51" s="241">
        <v>2.5</v>
      </c>
      <c r="I51" s="32">
        <v>15</v>
      </c>
      <c r="J51" s="32">
        <v>15</v>
      </c>
      <c r="K51" s="35">
        <v>13</v>
      </c>
      <c r="L51" s="91">
        <f>SUM(E51:K51)</f>
        <v>81</v>
      </c>
      <c r="M51" s="154">
        <v>2.5</v>
      </c>
      <c r="N51" s="227">
        <f>L51-M51</f>
        <v>78.5</v>
      </c>
      <c r="O51" s="114"/>
    </row>
    <row r="52" spans="1:15" ht="18" x14ac:dyDescent="0.35">
      <c r="A52" s="77">
        <v>2</v>
      </c>
      <c r="B52" s="2" t="s">
        <v>45</v>
      </c>
      <c r="C52" s="3">
        <v>8078</v>
      </c>
      <c r="D52" s="7" t="s">
        <v>64</v>
      </c>
      <c r="E52" s="22">
        <v>13</v>
      </c>
      <c r="F52" s="7">
        <v>14</v>
      </c>
      <c r="G52" s="7">
        <v>14</v>
      </c>
      <c r="H52" s="7">
        <v>11</v>
      </c>
      <c r="I52" s="7">
        <v>11</v>
      </c>
      <c r="J52" s="7">
        <v>13</v>
      </c>
      <c r="K52" s="36">
        <v>10</v>
      </c>
      <c r="L52" s="92">
        <f>SUM(E52:K52)</f>
        <v>86</v>
      </c>
      <c r="M52" s="163">
        <v>10</v>
      </c>
      <c r="N52" s="228">
        <f>L52-M52</f>
        <v>76</v>
      </c>
      <c r="O52" s="55">
        <f>N52-$N$51</f>
        <v>-2.5</v>
      </c>
    </row>
    <row r="53" spans="1:15" ht="18" x14ac:dyDescent="0.35">
      <c r="A53" s="77">
        <v>3</v>
      </c>
      <c r="B53" s="6" t="s">
        <v>144</v>
      </c>
      <c r="C53" s="7">
        <v>8236</v>
      </c>
      <c r="D53" s="7" t="s">
        <v>64</v>
      </c>
      <c r="E53" s="7" t="s">
        <v>122</v>
      </c>
      <c r="F53" s="7" t="s">
        <v>122</v>
      </c>
      <c r="G53" s="57" t="s">
        <v>12</v>
      </c>
      <c r="H53" s="5">
        <v>2</v>
      </c>
      <c r="I53" s="7">
        <v>13</v>
      </c>
      <c r="J53" s="7">
        <v>10</v>
      </c>
      <c r="K53" s="36">
        <v>8</v>
      </c>
      <c r="L53" s="92">
        <f>SUM(E53:K53)</f>
        <v>33</v>
      </c>
      <c r="M53" s="45">
        <v>0</v>
      </c>
      <c r="N53" s="228">
        <f>L53-M53</f>
        <v>33</v>
      </c>
      <c r="O53" s="55">
        <f>N53-$N$51</f>
        <v>-45.5</v>
      </c>
    </row>
    <row r="54" spans="1:15" ht="18.600000000000001" thickBot="1" x14ac:dyDescent="0.4">
      <c r="A54" s="78"/>
      <c r="B54" s="33"/>
      <c r="C54" s="33"/>
      <c r="D54" s="34"/>
      <c r="E54" s="34"/>
      <c r="F54" s="34"/>
      <c r="G54" s="34"/>
      <c r="H54" s="34"/>
      <c r="I54" s="34"/>
      <c r="J54" s="34"/>
      <c r="K54" s="37"/>
      <c r="L54" s="93"/>
      <c r="M54" s="47"/>
      <c r="N54" s="229"/>
      <c r="O54" s="48"/>
    </row>
    <row r="55" spans="1:15" ht="15" thickBot="1" x14ac:dyDescent="0.35">
      <c r="L55" s="1"/>
      <c r="M55" s="1"/>
    </row>
    <row r="56" spans="1:15" ht="15" thickBot="1" x14ac:dyDescent="0.35">
      <c r="B56" t="s">
        <v>14</v>
      </c>
      <c r="D56" s="17"/>
      <c r="E56" s="11"/>
      <c r="F56" s="49" t="s">
        <v>55</v>
      </c>
      <c r="G56" s="12"/>
    </row>
  </sheetData>
  <sortState ref="B51:O53">
    <sortCondition descending="1" ref="N51:N53"/>
  </sortState>
  <mergeCells count="1">
    <mergeCell ref="E1:O1"/>
  </mergeCells>
  <pageMargins left="0.7" right="0.7" top="0.75" bottom="0.75" header="0.3" footer="0.3"/>
  <pageSetup paperSize="9" scale="58" fitToHeight="0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2"/>
  <sheetViews>
    <sheetView view="pageBreakPreview" zoomScale="80" zoomScaleNormal="80" zoomScaleSheetLayoutView="80" workbookViewId="0">
      <selection activeCell="B58" sqref="B58"/>
    </sheetView>
  </sheetViews>
  <sheetFormatPr defaultRowHeight="14.4" x14ac:dyDescent="0.3"/>
  <cols>
    <col min="1" max="1" width="5.6640625" style="1" customWidth="1"/>
    <col min="2" max="2" width="40" customWidth="1"/>
    <col min="3" max="3" width="15.6640625" customWidth="1"/>
    <col min="5" max="11" width="15.6640625" style="1" customWidth="1"/>
    <col min="12" max="13" width="11.33203125" style="15" customWidth="1"/>
    <col min="14" max="14" width="11.33203125" customWidth="1"/>
    <col min="15" max="15" width="9.109375" style="1"/>
    <col min="16" max="16" width="2.109375" customWidth="1"/>
    <col min="17" max="17" width="2.5546875" customWidth="1"/>
    <col min="20" max="20" width="9.109375" customWidth="1"/>
    <col min="21" max="21" width="22.6640625" hidden="1" customWidth="1"/>
    <col min="22" max="22" width="21.6640625" bestFit="1" customWidth="1"/>
    <col min="24" max="24" width="9.109375" customWidth="1"/>
  </cols>
  <sheetData>
    <row r="1" spans="1:24" s="28" customFormat="1" ht="36.6" x14ac:dyDescent="0.7">
      <c r="A1" s="90"/>
      <c r="B1" s="90"/>
      <c r="C1" s="90"/>
      <c r="D1" s="90"/>
      <c r="E1" s="245" t="s">
        <v>113</v>
      </c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24" ht="18" x14ac:dyDescent="0.35">
      <c r="B2" s="9"/>
      <c r="C2" s="9"/>
      <c r="E2" s="10"/>
      <c r="G2" s="12"/>
      <c r="O2"/>
    </row>
    <row r="3" spans="1:24" ht="15" thickBot="1" x14ac:dyDescent="0.35"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X3" s="6"/>
    </row>
    <row r="4" spans="1:24" ht="43.8" thickBot="1" x14ac:dyDescent="0.35">
      <c r="C4" s="232" t="s">
        <v>115</v>
      </c>
      <c r="D4" s="233" t="s">
        <v>114</v>
      </c>
      <c r="E4" s="234" t="s">
        <v>100</v>
      </c>
      <c r="F4" s="235" t="s">
        <v>15</v>
      </c>
      <c r="G4" s="236" t="s">
        <v>141</v>
      </c>
      <c r="H4" s="236" t="s">
        <v>287</v>
      </c>
      <c r="I4" s="235" t="s">
        <v>16</v>
      </c>
      <c r="J4" s="236" t="s">
        <v>293</v>
      </c>
      <c r="K4" s="237" t="s">
        <v>294</v>
      </c>
      <c r="L4" s="238" t="s">
        <v>11</v>
      </c>
      <c r="M4" s="239" t="s">
        <v>51</v>
      </c>
      <c r="N4" s="224" t="s">
        <v>52</v>
      </c>
      <c r="O4" s="59" t="s">
        <v>17</v>
      </c>
      <c r="X4" s="7" t="s">
        <v>8</v>
      </c>
    </row>
    <row r="5" spans="1:24" ht="45" customHeight="1" thickBot="1" x14ac:dyDescent="0.35">
      <c r="E5" s="29"/>
      <c r="F5" s="30"/>
      <c r="G5" s="30"/>
      <c r="H5" s="30"/>
      <c r="I5" s="31"/>
      <c r="J5" s="30"/>
      <c r="K5" s="30"/>
      <c r="L5" s="38"/>
      <c r="M5" s="40"/>
      <c r="N5" s="225"/>
      <c r="O5" s="41"/>
      <c r="S5" s="7">
        <v>1</v>
      </c>
      <c r="T5" s="3">
        <v>318</v>
      </c>
      <c r="U5" s="6" t="s">
        <v>250</v>
      </c>
      <c r="V5" s="6" t="s">
        <v>219</v>
      </c>
      <c r="W5" s="21" t="s">
        <v>3</v>
      </c>
      <c r="X5" s="7">
        <v>15</v>
      </c>
    </row>
    <row r="6" spans="1:24" ht="20.25" customHeight="1" thickBot="1" x14ac:dyDescent="0.35">
      <c r="B6" s="27" t="s">
        <v>54</v>
      </c>
      <c r="C6" s="27"/>
      <c r="E6" s="101" t="s">
        <v>119</v>
      </c>
      <c r="F6" s="101" t="s">
        <v>120</v>
      </c>
      <c r="G6" s="115" t="s">
        <v>145</v>
      </c>
      <c r="H6" s="101" t="s">
        <v>288</v>
      </c>
      <c r="I6" s="101" t="s">
        <v>312</v>
      </c>
      <c r="J6" s="182">
        <v>43434</v>
      </c>
      <c r="K6" s="183">
        <v>43435</v>
      </c>
      <c r="L6" s="42"/>
      <c r="M6" s="43"/>
      <c r="N6" s="226"/>
      <c r="O6" s="44"/>
      <c r="R6" s="8"/>
      <c r="S6" s="7">
        <v>2</v>
      </c>
      <c r="T6" s="3">
        <v>501</v>
      </c>
      <c r="U6" s="6" t="s">
        <v>155</v>
      </c>
      <c r="V6" s="6" t="s">
        <v>156</v>
      </c>
      <c r="W6" s="21" t="s">
        <v>3</v>
      </c>
      <c r="X6" s="7">
        <v>14</v>
      </c>
    </row>
    <row r="7" spans="1:24" ht="18" x14ac:dyDescent="0.35">
      <c r="A7" s="76">
        <v>1</v>
      </c>
      <c r="B7" s="50" t="s">
        <v>30</v>
      </c>
      <c r="C7" s="32">
        <v>6108</v>
      </c>
      <c r="D7" s="32" t="s">
        <v>3</v>
      </c>
      <c r="E7" s="68">
        <v>15</v>
      </c>
      <c r="F7" s="32">
        <v>14</v>
      </c>
      <c r="G7" s="32">
        <v>14</v>
      </c>
      <c r="H7" s="32">
        <v>13</v>
      </c>
      <c r="I7" s="32">
        <v>14</v>
      </c>
      <c r="J7" s="32">
        <v>12</v>
      </c>
      <c r="K7" s="35" t="s">
        <v>12</v>
      </c>
      <c r="L7" s="91">
        <f t="shared" ref="L7:L25" si="0">SUM(E7:K7)</f>
        <v>82</v>
      </c>
      <c r="M7" s="242">
        <v>0</v>
      </c>
      <c r="N7" s="227">
        <f t="shared" ref="N7:N25" si="1">L7-M7</f>
        <v>82</v>
      </c>
      <c r="O7" s="58"/>
      <c r="R7" s="8"/>
      <c r="S7" s="7">
        <v>3</v>
      </c>
      <c r="T7" s="3">
        <v>554</v>
      </c>
      <c r="U7" s="6" t="s">
        <v>251</v>
      </c>
      <c r="V7" s="6" t="s">
        <v>236</v>
      </c>
      <c r="W7" s="21" t="s">
        <v>3</v>
      </c>
      <c r="X7" s="7">
        <v>13</v>
      </c>
    </row>
    <row r="8" spans="1:24" ht="18" x14ac:dyDescent="0.35">
      <c r="A8" s="77">
        <v>2</v>
      </c>
      <c r="B8" s="6" t="s">
        <v>61</v>
      </c>
      <c r="C8" s="7">
        <v>11140</v>
      </c>
      <c r="D8" s="7" t="s">
        <v>3</v>
      </c>
      <c r="E8" s="22">
        <v>12</v>
      </c>
      <c r="F8" s="7" t="s">
        <v>12</v>
      </c>
      <c r="G8" s="7">
        <v>15</v>
      </c>
      <c r="H8" s="7">
        <v>15</v>
      </c>
      <c r="I8" s="7">
        <v>15</v>
      </c>
      <c r="J8" s="7" t="s">
        <v>12</v>
      </c>
      <c r="K8" s="104" t="s">
        <v>122</v>
      </c>
      <c r="L8" s="92">
        <f t="shared" si="0"/>
        <v>57</v>
      </c>
      <c r="M8" s="45">
        <v>0</v>
      </c>
      <c r="N8" s="228">
        <f t="shared" si="1"/>
        <v>57</v>
      </c>
      <c r="O8" s="46">
        <f t="shared" ref="O8:O25" si="2">N8-$N$7</f>
        <v>-25</v>
      </c>
      <c r="S8" s="7">
        <v>5</v>
      </c>
      <c r="T8" s="3">
        <v>543</v>
      </c>
      <c r="U8" s="6" t="s">
        <v>299</v>
      </c>
      <c r="V8" s="6" t="s">
        <v>307</v>
      </c>
      <c r="W8" s="21" t="s">
        <v>3</v>
      </c>
      <c r="X8" s="7">
        <v>11</v>
      </c>
    </row>
    <row r="9" spans="1:24" ht="18" x14ac:dyDescent="0.35">
      <c r="A9" s="77">
        <v>3</v>
      </c>
      <c r="B9" s="6" t="s">
        <v>36</v>
      </c>
      <c r="C9" s="7">
        <v>8016</v>
      </c>
      <c r="D9" s="7" t="s">
        <v>3</v>
      </c>
      <c r="E9" s="104" t="s">
        <v>122</v>
      </c>
      <c r="F9" s="104" t="s">
        <v>122</v>
      </c>
      <c r="G9" s="57" t="s">
        <v>122</v>
      </c>
      <c r="H9" s="7">
        <v>14</v>
      </c>
      <c r="I9" s="7">
        <v>13</v>
      </c>
      <c r="J9" s="7">
        <v>13</v>
      </c>
      <c r="K9" s="7">
        <v>15</v>
      </c>
      <c r="L9" s="92">
        <f t="shared" si="0"/>
        <v>55</v>
      </c>
      <c r="M9" s="45">
        <v>0</v>
      </c>
      <c r="N9" s="228">
        <f t="shared" si="1"/>
        <v>55</v>
      </c>
      <c r="O9" s="46">
        <f t="shared" si="2"/>
        <v>-27</v>
      </c>
      <c r="S9" s="7">
        <v>7</v>
      </c>
      <c r="T9" s="3">
        <v>555</v>
      </c>
      <c r="U9" s="6" t="s">
        <v>252</v>
      </c>
      <c r="V9" s="6" t="s">
        <v>238</v>
      </c>
      <c r="W9" s="21" t="s">
        <v>253</v>
      </c>
      <c r="X9" s="7">
        <v>9</v>
      </c>
    </row>
    <row r="10" spans="1:24" ht="18" x14ac:dyDescent="0.35">
      <c r="A10" s="77">
        <v>4</v>
      </c>
      <c r="B10" s="6" t="s">
        <v>128</v>
      </c>
      <c r="C10" s="7">
        <v>1483</v>
      </c>
      <c r="D10" s="7" t="s">
        <v>3</v>
      </c>
      <c r="E10" s="104" t="s">
        <v>122</v>
      </c>
      <c r="F10" s="7">
        <v>9</v>
      </c>
      <c r="G10" s="7" t="s">
        <v>12</v>
      </c>
      <c r="H10" s="7">
        <v>11</v>
      </c>
      <c r="I10" s="7">
        <v>9</v>
      </c>
      <c r="J10" s="7">
        <v>11</v>
      </c>
      <c r="K10" s="36">
        <v>12</v>
      </c>
      <c r="L10" s="92">
        <f t="shared" si="0"/>
        <v>52</v>
      </c>
      <c r="M10" s="45">
        <v>0</v>
      </c>
      <c r="N10" s="228">
        <f t="shared" si="1"/>
        <v>52</v>
      </c>
      <c r="O10" s="46">
        <f t="shared" si="2"/>
        <v>-30</v>
      </c>
      <c r="S10" s="7">
        <v>15</v>
      </c>
      <c r="T10" s="3">
        <v>560</v>
      </c>
      <c r="U10" s="6" t="s">
        <v>270</v>
      </c>
      <c r="V10" s="6" t="s">
        <v>235</v>
      </c>
      <c r="W10" s="21" t="s">
        <v>253</v>
      </c>
      <c r="X10" s="7">
        <v>1</v>
      </c>
    </row>
    <row r="11" spans="1:24" ht="18" x14ac:dyDescent="0.35">
      <c r="A11" s="77">
        <v>5</v>
      </c>
      <c r="B11" s="6" t="s">
        <v>31</v>
      </c>
      <c r="C11" s="7">
        <v>8379</v>
      </c>
      <c r="D11" s="7" t="s">
        <v>3</v>
      </c>
      <c r="E11" s="22">
        <v>10</v>
      </c>
      <c r="F11" s="7">
        <v>11</v>
      </c>
      <c r="G11" s="7">
        <v>11</v>
      </c>
      <c r="H11" s="7" t="s">
        <v>12</v>
      </c>
      <c r="I11" s="7">
        <v>0</v>
      </c>
      <c r="J11" s="7" t="s">
        <v>12</v>
      </c>
      <c r="K11" s="104" t="s">
        <v>122</v>
      </c>
      <c r="L11" s="92">
        <f t="shared" si="0"/>
        <v>32</v>
      </c>
      <c r="M11" s="45">
        <v>0</v>
      </c>
      <c r="N11" s="228">
        <f t="shared" si="1"/>
        <v>32</v>
      </c>
      <c r="O11" s="46">
        <f t="shared" si="2"/>
        <v>-50</v>
      </c>
      <c r="S11" s="7">
        <v>16</v>
      </c>
      <c r="T11" s="3">
        <v>535</v>
      </c>
      <c r="U11" s="6" t="s">
        <v>267</v>
      </c>
      <c r="V11" s="6" t="s">
        <v>232</v>
      </c>
      <c r="W11" s="21" t="s">
        <v>3</v>
      </c>
      <c r="X11" s="7">
        <v>0</v>
      </c>
    </row>
    <row r="12" spans="1:24" ht="18" x14ac:dyDescent="0.35">
      <c r="A12" s="77">
        <v>6</v>
      </c>
      <c r="B12" s="6" t="s">
        <v>92</v>
      </c>
      <c r="C12" s="7">
        <v>12771</v>
      </c>
      <c r="D12" s="7" t="s">
        <v>3</v>
      </c>
      <c r="E12" s="105" t="s">
        <v>122</v>
      </c>
      <c r="F12" s="104" t="s">
        <v>122</v>
      </c>
      <c r="G12" s="104" t="s">
        <v>122</v>
      </c>
      <c r="H12" s="104" t="s">
        <v>122</v>
      </c>
      <c r="I12" s="7">
        <v>11</v>
      </c>
      <c r="J12" s="7">
        <v>14</v>
      </c>
      <c r="K12" s="36" t="s">
        <v>12</v>
      </c>
      <c r="L12" s="92">
        <f t="shared" si="0"/>
        <v>25</v>
      </c>
      <c r="M12" s="45">
        <v>0</v>
      </c>
      <c r="N12" s="228">
        <f t="shared" si="1"/>
        <v>25</v>
      </c>
      <c r="O12" s="46">
        <f t="shared" si="2"/>
        <v>-57</v>
      </c>
      <c r="S12" s="7">
        <v>17</v>
      </c>
      <c r="T12" s="3">
        <v>558</v>
      </c>
      <c r="U12" s="6" t="s">
        <v>301</v>
      </c>
      <c r="V12" s="6" t="s">
        <v>308</v>
      </c>
      <c r="W12" s="21" t="s">
        <v>253</v>
      </c>
      <c r="X12" s="7">
        <v>0</v>
      </c>
    </row>
    <row r="13" spans="1:24" ht="18" x14ac:dyDescent="0.35">
      <c r="A13" s="77">
        <v>7</v>
      </c>
      <c r="B13" s="18" t="s">
        <v>109</v>
      </c>
      <c r="C13" s="26">
        <v>11901</v>
      </c>
      <c r="D13" s="7" t="s">
        <v>3</v>
      </c>
      <c r="E13" s="79">
        <v>0</v>
      </c>
      <c r="F13" s="5">
        <v>1.5</v>
      </c>
      <c r="G13" s="5">
        <v>4.5</v>
      </c>
      <c r="H13" s="7" t="s">
        <v>289</v>
      </c>
      <c r="I13" s="7" t="s">
        <v>12</v>
      </c>
      <c r="J13" s="7">
        <v>9</v>
      </c>
      <c r="K13" s="36">
        <v>0</v>
      </c>
      <c r="L13" s="92">
        <f t="shared" si="0"/>
        <v>15</v>
      </c>
      <c r="M13" s="45">
        <v>0</v>
      </c>
      <c r="N13" s="228">
        <f t="shared" si="1"/>
        <v>15</v>
      </c>
      <c r="O13" s="46">
        <f t="shared" si="2"/>
        <v>-67</v>
      </c>
      <c r="S13" s="7">
        <v>26</v>
      </c>
      <c r="T13" s="3">
        <v>520</v>
      </c>
      <c r="U13" s="6" t="s">
        <v>283</v>
      </c>
      <c r="V13" s="6" t="s">
        <v>221</v>
      </c>
      <c r="W13" s="21" t="s">
        <v>3</v>
      </c>
      <c r="X13" s="5">
        <v>0</v>
      </c>
    </row>
    <row r="14" spans="1:24" ht="18.75" customHeight="1" x14ac:dyDescent="0.35">
      <c r="A14" s="77">
        <v>8</v>
      </c>
      <c r="B14" s="116" t="s">
        <v>148</v>
      </c>
      <c r="C14" s="7">
        <v>7331</v>
      </c>
      <c r="D14" s="7" t="s">
        <v>3</v>
      </c>
      <c r="E14" s="57" t="s">
        <v>122</v>
      </c>
      <c r="F14" s="57" t="s">
        <v>122</v>
      </c>
      <c r="G14" s="7">
        <v>7</v>
      </c>
      <c r="H14" s="57" t="s">
        <v>122</v>
      </c>
      <c r="I14" s="7"/>
      <c r="J14" s="104" t="s">
        <v>122</v>
      </c>
      <c r="K14" s="104" t="s">
        <v>122</v>
      </c>
      <c r="L14" s="92">
        <f t="shared" si="0"/>
        <v>7</v>
      </c>
      <c r="M14" s="86">
        <v>0</v>
      </c>
      <c r="N14" s="228">
        <f t="shared" si="1"/>
        <v>7</v>
      </c>
      <c r="O14" s="46">
        <f t="shared" si="2"/>
        <v>-75</v>
      </c>
      <c r="S14" s="7">
        <v>27</v>
      </c>
      <c r="T14" s="3">
        <v>529</v>
      </c>
      <c r="U14" s="6" t="s">
        <v>304</v>
      </c>
      <c r="V14" s="6" t="s">
        <v>309</v>
      </c>
      <c r="W14" s="21" t="s">
        <v>253</v>
      </c>
      <c r="X14" s="7">
        <v>0</v>
      </c>
    </row>
    <row r="15" spans="1:24" ht="18.75" customHeight="1" x14ac:dyDescent="0.35">
      <c r="A15" s="77">
        <v>9</v>
      </c>
      <c r="B15" s="6" t="s">
        <v>96</v>
      </c>
      <c r="C15" s="7">
        <v>13565</v>
      </c>
      <c r="D15" s="7" t="s">
        <v>3</v>
      </c>
      <c r="E15" s="79">
        <v>1</v>
      </c>
      <c r="F15" s="5">
        <v>0</v>
      </c>
      <c r="G15" s="57">
        <v>2</v>
      </c>
      <c r="H15" s="7">
        <v>2</v>
      </c>
      <c r="I15" s="7">
        <v>0</v>
      </c>
      <c r="J15" s="7">
        <v>0</v>
      </c>
      <c r="K15" s="7">
        <v>1</v>
      </c>
      <c r="L15" s="92">
        <f t="shared" si="0"/>
        <v>6</v>
      </c>
      <c r="M15" s="45">
        <v>0</v>
      </c>
      <c r="N15" s="228">
        <f t="shared" si="1"/>
        <v>6</v>
      </c>
      <c r="O15" s="46">
        <f t="shared" si="2"/>
        <v>-76</v>
      </c>
      <c r="S15" s="7" t="s">
        <v>181</v>
      </c>
      <c r="T15" s="3">
        <v>544</v>
      </c>
      <c r="U15" s="6" t="s">
        <v>285</v>
      </c>
      <c r="V15" s="6" t="s">
        <v>248</v>
      </c>
      <c r="W15" s="21" t="s">
        <v>253</v>
      </c>
      <c r="X15" s="7">
        <v>0</v>
      </c>
    </row>
    <row r="16" spans="1:24" ht="18.75" customHeight="1" x14ac:dyDescent="0.35">
      <c r="A16" s="77">
        <v>10</v>
      </c>
      <c r="B16" s="6" t="s">
        <v>111</v>
      </c>
      <c r="C16" s="7">
        <v>13084</v>
      </c>
      <c r="D16" s="7" t="s">
        <v>3</v>
      </c>
      <c r="E16" s="81">
        <v>0</v>
      </c>
      <c r="F16" s="5">
        <v>0</v>
      </c>
      <c r="G16" s="57" t="s">
        <v>12</v>
      </c>
      <c r="H16" s="7">
        <v>0</v>
      </c>
      <c r="I16" s="7">
        <v>1</v>
      </c>
      <c r="J16" s="7">
        <v>0</v>
      </c>
      <c r="K16" s="7">
        <v>0</v>
      </c>
      <c r="L16" s="92">
        <f t="shared" si="0"/>
        <v>1</v>
      </c>
      <c r="M16" s="45">
        <v>0</v>
      </c>
      <c r="N16" s="228">
        <f t="shared" si="1"/>
        <v>1</v>
      </c>
      <c r="O16" s="46">
        <f t="shared" si="2"/>
        <v>-81</v>
      </c>
      <c r="S16" s="7" t="s">
        <v>181</v>
      </c>
      <c r="T16" s="3">
        <v>519</v>
      </c>
      <c r="U16" s="6" t="s">
        <v>282</v>
      </c>
      <c r="V16" s="6" t="s">
        <v>223</v>
      </c>
      <c r="W16" s="21" t="s">
        <v>3</v>
      </c>
      <c r="X16" s="7"/>
    </row>
    <row r="17" spans="1:24" ht="18.75" customHeight="1" x14ac:dyDescent="0.35">
      <c r="A17" s="77">
        <v>11</v>
      </c>
      <c r="B17" s="6" t="s">
        <v>29</v>
      </c>
      <c r="C17" s="7">
        <v>6646</v>
      </c>
      <c r="D17" s="7" t="s">
        <v>3</v>
      </c>
      <c r="E17" s="81">
        <v>0</v>
      </c>
      <c r="F17" s="57" t="s">
        <v>122</v>
      </c>
      <c r="G17" s="57" t="s">
        <v>122</v>
      </c>
      <c r="H17" s="57" t="s">
        <v>122</v>
      </c>
      <c r="I17" s="104" t="s">
        <v>122</v>
      </c>
      <c r="J17" s="104" t="s">
        <v>122</v>
      </c>
      <c r="K17" s="137" t="s">
        <v>122</v>
      </c>
      <c r="L17" s="92">
        <f t="shared" si="0"/>
        <v>0</v>
      </c>
      <c r="M17" s="45">
        <v>0</v>
      </c>
      <c r="N17" s="228">
        <f t="shared" si="1"/>
        <v>0</v>
      </c>
      <c r="O17" s="46">
        <f t="shared" si="2"/>
        <v>-82</v>
      </c>
      <c r="S17" s="7"/>
      <c r="T17" s="3"/>
      <c r="U17" s="6"/>
      <c r="V17" s="6"/>
      <c r="W17" s="21"/>
      <c r="X17" s="7"/>
    </row>
    <row r="18" spans="1:24" ht="18.75" customHeight="1" x14ac:dyDescent="0.35">
      <c r="A18" s="77">
        <v>12</v>
      </c>
      <c r="B18" s="6" t="s">
        <v>98</v>
      </c>
      <c r="C18" s="7">
        <v>16587</v>
      </c>
      <c r="D18" s="7" t="s">
        <v>3</v>
      </c>
      <c r="E18" s="81">
        <v>0</v>
      </c>
      <c r="F18" s="7" t="s">
        <v>122</v>
      </c>
      <c r="G18" s="57" t="s">
        <v>122</v>
      </c>
      <c r="H18" s="57" t="s">
        <v>122</v>
      </c>
      <c r="I18" s="104" t="s">
        <v>122</v>
      </c>
      <c r="J18" s="104" t="s">
        <v>122</v>
      </c>
      <c r="K18" s="137" t="s">
        <v>122</v>
      </c>
      <c r="L18" s="92">
        <f t="shared" si="0"/>
        <v>0</v>
      </c>
      <c r="M18" s="45">
        <v>0</v>
      </c>
      <c r="N18" s="228">
        <f t="shared" si="1"/>
        <v>0</v>
      </c>
      <c r="O18" s="46">
        <f t="shared" si="2"/>
        <v>-82</v>
      </c>
      <c r="S18" s="7"/>
      <c r="T18" s="3"/>
      <c r="U18" s="6"/>
      <c r="V18" s="6"/>
      <c r="W18" s="21"/>
      <c r="X18" s="7"/>
    </row>
    <row r="19" spans="1:24" ht="18.75" customHeight="1" x14ac:dyDescent="0.35">
      <c r="A19" s="77">
        <v>13</v>
      </c>
      <c r="B19" s="6" t="s">
        <v>97</v>
      </c>
      <c r="C19" s="7">
        <v>12546</v>
      </c>
      <c r="D19" s="7" t="s">
        <v>3</v>
      </c>
      <c r="E19" s="81">
        <v>0</v>
      </c>
      <c r="F19" s="57" t="s">
        <v>122</v>
      </c>
      <c r="G19" s="57" t="s">
        <v>122</v>
      </c>
      <c r="H19" s="57" t="s">
        <v>122</v>
      </c>
      <c r="I19" s="104" t="s">
        <v>122</v>
      </c>
      <c r="J19" s="104" t="s">
        <v>122</v>
      </c>
      <c r="K19" s="104" t="s">
        <v>122</v>
      </c>
      <c r="L19" s="92">
        <f t="shared" si="0"/>
        <v>0</v>
      </c>
      <c r="M19" s="45">
        <v>0</v>
      </c>
      <c r="N19" s="228">
        <f t="shared" si="1"/>
        <v>0</v>
      </c>
      <c r="O19" s="46">
        <f t="shared" si="2"/>
        <v>-82</v>
      </c>
      <c r="S19" s="7"/>
      <c r="T19" s="3"/>
      <c r="U19" s="6"/>
      <c r="V19" s="6"/>
      <c r="W19" s="21"/>
      <c r="X19" s="7"/>
    </row>
    <row r="20" spans="1:24" ht="18.75" customHeight="1" x14ac:dyDescent="0.35">
      <c r="A20" s="77">
        <v>14</v>
      </c>
      <c r="B20" s="6" t="s">
        <v>319</v>
      </c>
      <c r="C20" s="7"/>
      <c r="D20" s="7" t="s">
        <v>3</v>
      </c>
      <c r="E20" s="104" t="s">
        <v>122</v>
      </c>
      <c r="F20" s="104" t="s">
        <v>122</v>
      </c>
      <c r="G20" s="104" t="s">
        <v>122</v>
      </c>
      <c r="H20" s="104" t="s">
        <v>122</v>
      </c>
      <c r="I20" s="104" t="s">
        <v>122</v>
      </c>
      <c r="J20" s="104" t="s">
        <v>122</v>
      </c>
      <c r="K20" s="137" t="s">
        <v>122</v>
      </c>
      <c r="L20" s="92">
        <f t="shared" si="0"/>
        <v>0</v>
      </c>
      <c r="M20" s="45">
        <v>0</v>
      </c>
      <c r="N20" s="228">
        <f t="shared" si="1"/>
        <v>0</v>
      </c>
      <c r="O20" s="46">
        <f t="shared" si="2"/>
        <v>-82</v>
      </c>
      <c r="S20" s="7"/>
      <c r="T20" s="3"/>
      <c r="U20" s="6"/>
      <c r="V20" s="6"/>
      <c r="W20" s="21"/>
      <c r="X20" s="7"/>
    </row>
    <row r="21" spans="1:24" ht="18" x14ac:dyDescent="0.35">
      <c r="A21" s="77">
        <v>15</v>
      </c>
      <c r="B21" s="6" t="s">
        <v>324</v>
      </c>
      <c r="C21" s="7"/>
      <c r="D21" s="7" t="s">
        <v>3</v>
      </c>
      <c r="E21" s="104" t="s">
        <v>122</v>
      </c>
      <c r="F21" s="104" t="s">
        <v>122</v>
      </c>
      <c r="G21" s="104" t="s">
        <v>122</v>
      </c>
      <c r="H21" s="104" t="s">
        <v>122</v>
      </c>
      <c r="I21" s="7">
        <v>0</v>
      </c>
      <c r="J21" s="7">
        <v>0</v>
      </c>
      <c r="K21" s="7">
        <v>0</v>
      </c>
      <c r="L21" s="92">
        <f t="shared" si="0"/>
        <v>0</v>
      </c>
      <c r="M21" s="45">
        <v>0</v>
      </c>
      <c r="N21" s="228">
        <f t="shared" si="1"/>
        <v>0</v>
      </c>
      <c r="O21" s="46">
        <f t="shared" si="2"/>
        <v>-82</v>
      </c>
      <c r="S21" s="7">
        <v>4</v>
      </c>
      <c r="T21" s="3">
        <v>522</v>
      </c>
      <c r="U21" s="6" t="s">
        <v>161</v>
      </c>
      <c r="V21" s="6" t="s">
        <v>162</v>
      </c>
      <c r="W21" s="21" t="s">
        <v>2</v>
      </c>
      <c r="X21" s="7">
        <v>15</v>
      </c>
    </row>
    <row r="22" spans="1:24" ht="18.75" customHeight="1" x14ac:dyDescent="0.35">
      <c r="A22" s="77">
        <v>16</v>
      </c>
      <c r="B22" s="116" t="s">
        <v>139</v>
      </c>
      <c r="C22" s="7">
        <v>17553</v>
      </c>
      <c r="D22" s="7" t="s">
        <v>3</v>
      </c>
      <c r="E22" s="104" t="s">
        <v>122</v>
      </c>
      <c r="F22" s="7">
        <v>0</v>
      </c>
      <c r="G22" s="57" t="s">
        <v>12</v>
      </c>
      <c r="H22" s="57" t="s">
        <v>12</v>
      </c>
      <c r="I22" s="7" t="s">
        <v>12</v>
      </c>
      <c r="J22" s="104" t="s">
        <v>122</v>
      </c>
      <c r="K22" s="104" t="s">
        <v>122</v>
      </c>
      <c r="L22" s="92">
        <f t="shared" si="0"/>
        <v>0</v>
      </c>
      <c r="M22" s="45">
        <v>0</v>
      </c>
      <c r="N22" s="228">
        <f t="shared" si="1"/>
        <v>0</v>
      </c>
      <c r="O22" s="46">
        <f t="shared" si="2"/>
        <v>-82</v>
      </c>
      <c r="S22" s="7">
        <v>8</v>
      </c>
      <c r="T22" s="3">
        <v>545</v>
      </c>
      <c r="U22" s="6" t="s">
        <v>261</v>
      </c>
      <c r="V22" s="6" t="s">
        <v>262</v>
      </c>
      <c r="W22" s="21" t="s">
        <v>2</v>
      </c>
      <c r="X22" s="7">
        <v>14</v>
      </c>
    </row>
    <row r="23" spans="1:24" ht="18.75" customHeight="1" x14ac:dyDescent="0.35">
      <c r="A23" s="77">
        <v>17</v>
      </c>
      <c r="B23" s="6" t="s">
        <v>134</v>
      </c>
      <c r="C23" s="7" t="s">
        <v>118</v>
      </c>
      <c r="D23" s="7" t="s">
        <v>3</v>
      </c>
      <c r="E23" s="104" t="s">
        <v>122</v>
      </c>
      <c r="F23" s="7">
        <v>0</v>
      </c>
      <c r="G23" s="57" t="s">
        <v>122</v>
      </c>
      <c r="H23" s="57" t="s">
        <v>122</v>
      </c>
      <c r="I23" s="104" t="s">
        <v>122</v>
      </c>
      <c r="J23" s="104" t="s">
        <v>122</v>
      </c>
      <c r="K23" s="137" t="s">
        <v>122</v>
      </c>
      <c r="L23" s="92">
        <f t="shared" si="0"/>
        <v>0</v>
      </c>
      <c r="M23" s="45">
        <v>0</v>
      </c>
      <c r="N23" s="228">
        <f t="shared" si="1"/>
        <v>0</v>
      </c>
      <c r="O23" s="46">
        <f t="shared" si="2"/>
        <v>-82</v>
      </c>
      <c r="S23" s="7">
        <v>10</v>
      </c>
      <c r="T23" s="3">
        <v>11</v>
      </c>
      <c r="U23" s="6" t="s">
        <v>256</v>
      </c>
      <c r="V23" s="6" t="s">
        <v>237</v>
      </c>
      <c r="W23" s="21" t="s">
        <v>2</v>
      </c>
      <c r="X23" s="7">
        <v>12</v>
      </c>
    </row>
    <row r="24" spans="1:24" ht="18.75" customHeight="1" x14ac:dyDescent="0.35">
      <c r="A24" s="77">
        <v>18</v>
      </c>
      <c r="B24" s="6" t="s">
        <v>150</v>
      </c>
      <c r="C24" s="159"/>
      <c r="D24" s="7" t="s">
        <v>3</v>
      </c>
      <c r="E24" s="104" t="s">
        <v>122</v>
      </c>
      <c r="F24" s="104" t="s">
        <v>122</v>
      </c>
      <c r="G24" s="57" t="s">
        <v>12</v>
      </c>
      <c r="H24" s="7" t="s">
        <v>12</v>
      </c>
      <c r="I24" s="104" t="s">
        <v>122</v>
      </c>
      <c r="J24" s="104" t="s">
        <v>122</v>
      </c>
      <c r="K24" s="104" t="s">
        <v>122</v>
      </c>
      <c r="L24" s="92">
        <f t="shared" si="0"/>
        <v>0</v>
      </c>
      <c r="M24" s="45">
        <v>0</v>
      </c>
      <c r="N24" s="228">
        <f t="shared" si="1"/>
        <v>0</v>
      </c>
      <c r="O24" s="46">
        <f t="shared" si="2"/>
        <v>-82</v>
      </c>
      <c r="S24" s="7">
        <v>13</v>
      </c>
      <c r="T24" s="3">
        <v>512</v>
      </c>
      <c r="U24" s="6" t="s">
        <v>284</v>
      </c>
      <c r="V24" s="6" t="s">
        <v>240</v>
      </c>
      <c r="W24" s="21" t="s">
        <v>2</v>
      </c>
      <c r="X24" s="7">
        <v>10</v>
      </c>
    </row>
    <row r="25" spans="1:24" ht="18.75" customHeight="1" x14ac:dyDescent="0.35">
      <c r="A25" s="77">
        <v>19</v>
      </c>
      <c r="B25" s="6" t="s">
        <v>328</v>
      </c>
      <c r="C25" s="7">
        <v>20655</v>
      </c>
      <c r="D25" s="7" t="s">
        <v>3</v>
      </c>
      <c r="E25" s="104" t="s">
        <v>122</v>
      </c>
      <c r="F25" s="104" t="s">
        <v>122</v>
      </c>
      <c r="G25" s="57" t="s">
        <v>122</v>
      </c>
      <c r="H25" s="7" t="s">
        <v>122</v>
      </c>
      <c r="I25" s="104" t="s">
        <v>122</v>
      </c>
      <c r="J25" s="7">
        <v>0</v>
      </c>
      <c r="K25" s="36" t="s">
        <v>12</v>
      </c>
      <c r="L25" s="92">
        <f t="shared" si="0"/>
        <v>0</v>
      </c>
      <c r="M25" s="45">
        <v>0</v>
      </c>
      <c r="N25" s="228">
        <f t="shared" si="1"/>
        <v>0</v>
      </c>
      <c r="O25" s="46">
        <f t="shared" si="2"/>
        <v>-82</v>
      </c>
      <c r="S25" s="7">
        <v>20</v>
      </c>
      <c r="T25" s="3">
        <v>570</v>
      </c>
      <c r="U25" s="6" t="s">
        <v>257</v>
      </c>
      <c r="V25" s="6" t="s">
        <v>241</v>
      </c>
      <c r="W25" s="21" t="s">
        <v>258</v>
      </c>
      <c r="X25" s="7">
        <v>7</v>
      </c>
    </row>
    <row r="26" spans="1:24" ht="18.600000000000001" thickBot="1" x14ac:dyDescent="0.4">
      <c r="A26" s="89"/>
      <c r="B26" s="33"/>
      <c r="C26" s="34"/>
      <c r="D26" s="34"/>
      <c r="E26" s="34"/>
      <c r="F26" s="34"/>
      <c r="G26" s="34"/>
      <c r="H26" s="34"/>
      <c r="I26" s="34"/>
      <c r="J26" s="34"/>
      <c r="K26" s="37"/>
      <c r="L26" s="96"/>
      <c r="M26" s="87"/>
      <c r="N26" s="229"/>
      <c r="O26" s="88"/>
      <c r="S26" s="7"/>
      <c r="T26" s="3"/>
      <c r="U26" s="6"/>
      <c r="V26" s="6"/>
      <c r="W26" s="21"/>
      <c r="X26" s="7"/>
    </row>
    <row r="27" spans="1:24" ht="18" x14ac:dyDescent="0.35">
      <c r="A27" s="82">
        <v>1</v>
      </c>
      <c r="B27" s="52" t="s">
        <v>58</v>
      </c>
      <c r="C27" s="53">
        <v>11383</v>
      </c>
      <c r="D27" s="53" t="s">
        <v>2</v>
      </c>
      <c r="E27" s="22">
        <v>13</v>
      </c>
      <c r="F27" s="53">
        <v>15</v>
      </c>
      <c r="G27" s="53">
        <v>15</v>
      </c>
      <c r="H27" s="53">
        <v>15</v>
      </c>
      <c r="I27" s="53">
        <v>15</v>
      </c>
      <c r="J27" s="53">
        <v>15</v>
      </c>
      <c r="K27" s="54">
        <v>15</v>
      </c>
      <c r="L27" s="94">
        <f t="shared" ref="L27:L39" si="3">SUM(E27:K27)</f>
        <v>103</v>
      </c>
      <c r="M27" s="154">
        <v>13</v>
      </c>
      <c r="N27" s="230">
        <f t="shared" ref="N27:N39" si="4">L27-M27</f>
        <v>90</v>
      </c>
      <c r="O27" s="55"/>
      <c r="S27" s="7"/>
      <c r="T27" s="3"/>
      <c r="U27" s="6"/>
      <c r="V27" s="6"/>
      <c r="W27" s="21"/>
      <c r="X27" s="7"/>
    </row>
    <row r="28" spans="1:24" ht="18" x14ac:dyDescent="0.35">
      <c r="A28" s="77">
        <v>2</v>
      </c>
      <c r="B28" s="6" t="s">
        <v>37</v>
      </c>
      <c r="C28" s="7">
        <v>7998</v>
      </c>
      <c r="D28" s="7" t="s">
        <v>2</v>
      </c>
      <c r="E28" s="22">
        <v>14</v>
      </c>
      <c r="F28" s="7">
        <v>13</v>
      </c>
      <c r="G28" s="7" t="s">
        <v>12</v>
      </c>
      <c r="H28" s="7">
        <v>13</v>
      </c>
      <c r="I28" s="7">
        <v>12</v>
      </c>
      <c r="J28" s="7">
        <v>10</v>
      </c>
      <c r="K28" s="36">
        <v>14</v>
      </c>
      <c r="L28" s="92">
        <f t="shared" si="3"/>
        <v>76</v>
      </c>
      <c r="M28" s="45">
        <v>0</v>
      </c>
      <c r="N28" s="228">
        <f t="shared" si="4"/>
        <v>76</v>
      </c>
      <c r="O28" s="46">
        <f t="shared" ref="O28:O39" si="5">N28-$N$27</f>
        <v>-14</v>
      </c>
      <c r="S28" s="7"/>
      <c r="T28" s="3"/>
      <c r="U28" s="6"/>
      <c r="V28" s="6"/>
      <c r="W28" s="21"/>
      <c r="X28" s="7"/>
    </row>
    <row r="29" spans="1:24" ht="18" x14ac:dyDescent="0.35">
      <c r="A29" s="77">
        <v>3</v>
      </c>
      <c r="B29" s="6" t="s">
        <v>129</v>
      </c>
      <c r="C29" s="7" t="s">
        <v>118</v>
      </c>
      <c r="D29" s="7" t="s">
        <v>2</v>
      </c>
      <c r="E29" s="104" t="s">
        <v>122</v>
      </c>
      <c r="F29" s="7">
        <v>9</v>
      </c>
      <c r="G29" s="7" t="s">
        <v>122</v>
      </c>
      <c r="H29" s="7">
        <v>9</v>
      </c>
      <c r="I29" s="26">
        <v>14</v>
      </c>
      <c r="J29" s="26">
        <v>12</v>
      </c>
      <c r="K29" s="26" t="s">
        <v>12</v>
      </c>
      <c r="L29" s="92">
        <f t="shared" si="3"/>
        <v>44</v>
      </c>
      <c r="M29" s="45">
        <v>0</v>
      </c>
      <c r="N29" s="228">
        <f t="shared" si="4"/>
        <v>44</v>
      </c>
      <c r="O29" s="46">
        <f t="shared" si="5"/>
        <v>-46</v>
      </c>
      <c r="S29" s="7"/>
      <c r="T29" s="3"/>
      <c r="U29" s="6"/>
      <c r="V29" s="6"/>
      <c r="W29" s="21"/>
      <c r="X29" s="7"/>
    </row>
    <row r="30" spans="1:24" ht="18.75" customHeight="1" x14ac:dyDescent="0.35">
      <c r="A30" s="77">
        <v>4</v>
      </c>
      <c r="B30" s="6" t="s">
        <v>140</v>
      </c>
      <c r="C30" s="7">
        <v>17409</v>
      </c>
      <c r="D30" s="7" t="s">
        <v>2</v>
      </c>
      <c r="E30" s="104" t="s">
        <v>122</v>
      </c>
      <c r="F30" s="7">
        <v>8</v>
      </c>
      <c r="G30" s="7">
        <v>14</v>
      </c>
      <c r="H30" s="7">
        <v>12</v>
      </c>
      <c r="I30" s="107" t="s">
        <v>122</v>
      </c>
      <c r="J30" s="107" t="s">
        <v>122</v>
      </c>
      <c r="K30" s="107" t="s">
        <v>122</v>
      </c>
      <c r="L30" s="92">
        <f t="shared" si="3"/>
        <v>34</v>
      </c>
      <c r="M30" s="45">
        <v>0</v>
      </c>
      <c r="N30" s="228">
        <f t="shared" si="4"/>
        <v>34</v>
      </c>
      <c r="O30" s="46">
        <f t="shared" si="5"/>
        <v>-56</v>
      </c>
      <c r="S30" s="7"/>
      <c r="T30" s="3"/>
      <c r="U30" s="6"/>
      <c r="V30" s="6"/>
      <c r="W30" s="21"/>
      <c r="X30" s="7"/>
    </row>
    <row r="31" spans="1:24" ht="18.75" customHeight="1" x14ac:dyDescent="0.35">
      <c r="A31" s="77">
        <v>5</v>
      </c>
      <c r="B31" s="6" t="s">
        <v>143</v>
      </c>
      <c r="C31" s="7">
        <v>12756</v>
      </c>
      <c r="D31" s="7" t="s">
        <v>2</v>
      </c>
      <c r="E31" s="104" t="s">
        <v>122</v>
      </c>
      <c r="F31" s="7" t="s">
        <v>122</v>
      </c>
      <c r="G31" s="7" t="s">
        <v>122</v>
      </c>
      <c r="H31" s="57" t="s">
        <v>122</v>
      </c>
      <c r="I31" s="26">
        <v>7</v>
      </c>
      <c r="J31" s="26">
        <v>14</v>
      </c>
      <c r="K31" s="26">
        <v>8</v>
      </c>
      <c r="L31" s="92">
        <f t="shared" si="3"/>
        <v>29</v>
      </c>
      <c r="M31" s="45">
        <v>0</v>
      </c>
      <c r="N31" s="228">
        <f t="shared" si="4"/>
        <v>29</v>
      </c>
      <c r="O31" s="46">
        <f t="shared" si="5"/>
        <v>-61</v>
      </c>
      <c r="S31" s="7"/>
      <c r="T31" s="3"/>
      <c r="U31" s="6"/>
      <c r="V31" s="6"/>
      <c r="W31" s="21"/>
      <c r="X31" s="7"/>
    </row>
    <row r="32" spans="1:24" ht="18.75" customHeight="1" x14ac:dyDescent="0.35">
      <c r="A32" s="77">
        <v>6</v>
      </c>
      <c r="B32" s="6" t="s">
        <v>36</v>
      </c>
      <c r="C32" s="7">
        <v>8016</v>
      </c>
      <c r="D32" s="7" t="s">
        <v>2</v>
      </c>
      <c r="E32" s="79">
        <v>4.5</v>
      </c>
      <c r="F32" s="7">
        <v>14</v>
      </c>
      <c r="G32" s="7" t="s">
        <v>12</v>
      </c>
      <c r="H32" s="57" t="s">
        <v>122</v>
      </c>
      <c r="I32" s="107" t="s">
        <v>122</v>
      </c>
      <c r="J32" s="107" t="s">
        <v>122</v>
      </c>
      <c r="K32" s="107" t="s">
        <v>122</v>
      </c>
      <c r="L32" s="92">
        <f t="shared" si="3"/>
        <v>18.5</v>
      </c>
      <c r="M32" s="45">
        <v>0</v>
      </c>
      <c r="N32" s="228">
        <f t="shared" si="4"/>
        <v>18.5</v>
      </c>
      <c r="O32" s="46">
        <f t="shared" si="5"/>
        <v>-71.5</v>
      </c>
      <c r="S32" s="7"/>
      <c r="T32" s="3"/>
      <c r="U32" s="6"/>
      <c r="V32" s="6"/>
      <c r="W32" s="21"/>
      <c r="X32" s="7"/>
    </row>
    <row r="33" spans="1:24" ht="18.75" customHeight="1" x14ac:dyDescent="0.35">
      <c r="A33" s="77">
        <v>7</v>
      </c>
      <c r="B33" s="18" t="s">
        <v>92</v>
      </c>
      <c r="C33" s="26">
        <v>12771</v>
      </c>
      <c r="D33" s="26" t="s">
        <v>2</v>
      </c>
      <c r="E33" s="120">
        <v>15</v>
      </c>
      <c r="F33" s="112">
        <v>1.5</v>
      </c>
      <c r="G33" s="26" t="s">
        <v>122</v>
      </c>
      <c r="H33" s="107" t="s">
        <v>122</v>
      </c>
      <c r="I33" s="107" t="s">
        <v>122</v>
      </c>
      <c r="J33" s="107" t="s">
        <v>122</v>
      </c>
      <c r="K33" s="107" t="s">
        <v>122</v>
      </c>
      <c r="L33" s="92">
        <f t="shared" si="3"/>
        <v>16.5</v>
      </c>
      <c r="M33" s="45">
        <v>0</v>
      </c>
      <c r="N33" s="228">
        <f t="shared" si="4"/>
        <v>16.5</v>
      </c>
      <c r="O33" s="46">
        <f t="shared" si="5"/>
        <v>-73.5</v>
      </c>
      <c r="S33" s="7"/>
      <c r="T33" s="3"/>
      <c r="U33" s="6"/>
      <c r="V33" s="6"/>
      <c r="W33" s="21"/>
      <c r="X33" s="7"/>
    </row>
    <row r="34" spans="1:24" ht="18.75" customHeight="1" x14ac:dyDescent="0.35">
      <c r="A34" s="77">
        <v>8</v>
      </c>
      <c r="B34" s="18" t="s">
        <v>33</v>
      </c>
      <c r="C34" s="26">
        <v>8311</v>
      </c>
      <c r="D34" s="26" t="s">
        <v>2</v>
      </c>
      <c r="E34" s="110">
        <v>3</v>
      </c>
      <c r="F34" s="112">
        <v>3</v>
      </c>
      <c r="G34" s="107" t="s">
        <v>12</v>
      </c>
      <c r="H34" s="107" t="s">
        <v>12</v>
      </c>
      <c r="I34" s="26">
        <v>10</v>
      </c>
      <c r="J34" s="26" t="s">
        <v>12</v>
      </c>
      <c r="K34" s="107" t="s">
        <v>122</v>
      </c>
      <c r="L34" s="92">
        <f t="shared" si="3"/>
        <v>16</v>
      </c>
      <c r="M34" s="45">
        <v>0</v>
      </c>
      <c r="N34" s="228">
        <f t="shared" si="4"/>
        <v>16</v>
      </c>
      <c r="O34" s="46">
        <f t="shared" si="5"/>
        <v>-74</v>
      </c>
      <c r="S34" s="7">
        <v>9</v>
      </c>
      <c r="T34" s="3">
        <v>567</v>
      </c>
      <c r="U34" s="6" t="s">
        <v>263</v>
      </c>
      <c r="V34" s="6" t="s">
        <v>239</v>
      </c>
      <c r="W34" s="21" t="s">
        <v>4</v>
      </c>
      <c r="X34" s="7">
        <v>15</v>
      </c>
    </row>
    <row r="35" spans="1:24" ht="18.75" customHeight="1" x14ac:dyDescent="0.35">
      <c r="A35" s="77">
        <v>9</v>
      </c>
      <c r="B35" s="117" t="s">
        <v>146</v>
      </c>
      <c r="C35" s="26">
        <v>7534</v>
      </c>
      <c r="D35" s="26" t="s">
        <v>2</v>
      </c>
      <c r="E35" s="108" t="s">
        <v>122</v>
      </c>
      <c r="F35" s="26" t="s">
        <v>122</v>
      </c>
      <c r="G35" s="26">
        <v>13</v>
      </c>
      <c r="H35" s="107" t="s">
        <v>122</v>
      </c>
      <c r="I35" s="107" t="s">
        <v>122</v>
      </c>
      <c r="J35" s="107" t="s">
        <v>122</v>
      </c>
      <c r="K35" s="107" t="s">
        <v>122</v>
      </c>
      <c r="L35" s="92">
        <f t="shared" si="3"/>
        <v>13</v>
      </c>
      <c r="M35" s="45">
        <v>0</v>
      </c>
      <c r="N35" s="228">
        <f t="shared" si="4"/>
        <v>13</v>
      </c>
      <c r="O35" s="46">
        <f t="shared" si="5"/>
        <v>-77</v>
      </c>
      <c r="S35" s="7">
        <v>12</v>
      </c>
      <c r="T35" s="3">
        <v>551</v>
      </c>
      <c r="U35" s="6" t="s">
        <v>259</v>
      </c>
      <c r="V35" s="6" t="s">
        <v>230</v>
      </c>
      <c r="W35" s="21" t="s">
        <v>260</v>
      </c>
      <c r="X35" s="7">
        <v>14</v>
      </c>
    </row>
    <row r="36" spans="1:24" ht="18.75" customHeight="1" x14ac:dyDescent="0.35">
      <c r="A36" s="77">
        <v>10</v>
      </c>
      <c r="B36" s="18" t="s">
        <v>99</v>
      </c>
      <c r="C36" s="26">
        <v>13074</v>
      </c>
      <c r="D36" s="26" t="s">
        <v>2</v>
      </c>
      <c r="E36" s="106">
        <v>0</v>
      </c>
      <c r="F36" s="112">
        <v>4</v>
      </c>
      <c r="G36" s="26" t="s">
        <v>122</v>
      </c>
      <c r="H36" s="107" t="s">
        <v>122</v>
      </c>
      <c r="I36" s="107" t="s">
        <v>122</v>
      </c>
      <c r="J36" s="107" t="s">
        <v>122</v>
      </c>
      <c r="K36" s="107" t="s">
        <v>122</v>
      </c>
      <c r="L36" s="92">
        <f t="shared" si="3"/>
        <v>4</v>
      </c>
      <c r="M36" s="62">
        <v>0</v>
      </c>
      <c r="N36" s="228">
        <f t="shared" si="4"/>
        <v>4</v>
      </c>
      <c r="O36" s="46">
        <f t="shared" si="5"/>
        <v>-86</v>
      </c>
      <c r="S36" s="7">
        <v>18</v>
      </c>
      <c r="T36" s="3">
        <v>565</v>
      </c>
      <c r="U36" s="6" t="s">
        <v>302</v>
      </c>
      <c r="V36" s="6" t="s">
        <v>310</v>
      </c>
      <c r="W36" s="21" t="s">
        <v>260</v>
      </c>
      <c r="X36" s="7">
        <v>13</v>
      </c>
    </row>
    <row r="37" spans="1:24" ht="18.75" customHeight="1" x14ac:dyDescent="0.35">
      <c r="A37" s="77">
        <v>11</v>
      </c>
      <c r="B37" s="18" t="s">
        <v>330</v>
      </c>
      <c r="C37" s="7">
        <v>1358</v>
      </c>
      <c r="D37" s="26" t="s">
        <v>2</v>
      </c>
      <c r="E37" s="108" t="s">
        <v>122</v>
      </c>
      <c r="F37" s="26" t="s">
        <v>122</v>
      </c>
      <c r="G37" s="26" t="s">
        <v>122</v>
      </c>
      <c r="H37" s="107" t="s">
        <v>122</v>
      </c>
      <c r="I37" s="107" t="s">
        <v>122</v>
      </c>
      <c r="J37" s="26" t="s">
        <v>12</v>
      </c>
      <c r="K37" s="222">
        <v>2</v>
      </c>
      <c r="L37" s="92">
        <f t="shared" si="3"/>
        <v>2</v>
      </c>
      <c r="M37" s="62">
        <v>0</v>
      </c>
      <c r="N37" s="228">
        <f t="shared" si="4"/>
        <v>2</v>
      </c>
      <c r="O37" s="46">
        <f t="shared" si="5"/>
        <v>-88</v>
      </c>
      <c r="S37" s="7">
        <v>19</v>
      </c>
      <c r="T37" s="3">
        <v>552</v>
      </c>
      <c r="U37" s="6" t="s">
        <v>272</v>
      </c>
      <c r="V37" s="6" t="s">
        <v>273</v>
      </c>
      <c r="W37" s="21" t="s">
        <v>260</v>
      </c>
      <c r="X37" s="7">
        <v>12</v>
      </c>
    </row>
    <row r="38" spans="1:24" ht="18.75" customHeight="1" x14ac:dyDescent="0.35">
      <c r="A38" s="77">
        <v>12</v>
      </c>
      <c r="B38" s="18" t="s">
        <v>133</v>
      </c>
      <c r="C38" s="26" t="s">
        <v>118</v>
      </c>
      <c r="D38" s="26" t="s">
        <v>2</v>
      </c>
      <c r="E38" s="108" t="s">
        <v>122</v>
      </c>
      <c r="F38" s="26">
        <v>0</v>
      </c>
      <c r="G38" s="26" t="s">
        <v>122</v>
      </c>
      <c r="H38" s="107" t="s">
        <v>122</v>
      </c>
      <c r="I38" s="107" t="s">
        <v>122</v>
      </c>
      <c r="J38" s="107" t="s">
        <v>122</v>
      </c>
      <c r="K38" s="107" t="s">
        <v>122</v>
      </c>
      <c r="L38" s="92">
        <f t="shared" si="3"/>
        <v>0</v>
      </c>
      <c r="M38" s="62">
        <v>0</v>
      </c>
      <c r="N38" s="228">
        <f t="shared" si="4"/>
        <v>0</v>
      </c>
      <c r="O38" s="46">
        <f t="shared" si="5"/>
        <v>-90</v>
      </c>
      <c r="S38" s="7">
        <v>21</v>
      </c>
      <c r="T38" s="3">
        <v>505</v>
      </c>
      <c r="U38" s="6" t="s">
        <v>271</v>
      </c>
      <c r="V38" s="6" t="s">
        <v>233</v>
      </c>
      <c r="W38" s="21" t="s">
        <v>260</v>
      </c>
      <c r="X38" s="7">
        <v>11</v>
      </c>
    </row>
    <row r="39" spans="1:24" ht="18.75" customHeight="1" x14ac:dyDescent="0.35">
      <c r="A39" s="77">
        <v>13</v>
      </c>
      <c r="B39" s="18" t="s">
        <v>329</v>
      </c>
      <c r="C39" s="26">
        <v>180853</v>
      </c>
      <c r="D39" s="26" t="s">
        <v>2</v>
      </c>
      <c r="E39" s="108" t="s">
        <v>122</v>
      </c>
      <c r="F39" s="26" t="s">
        <v>122</v>
      </c>
      <c r="G39" s="26" t="s">
        <v>122</v>
      </c>
      <c r="H39" s="107" t="s">
        <v>122</v>
      </c>
      <c r="I39" s="107" t="s">
        <v>122</v>
      </c>
      <c r="J39" s="26" t="s">
        <v>12</v>
      </c>
      <c r="K39" s="107" t="s">
        <v>122</v>
      </c>
      <c r="L39" s="92">
        <f t="shared" si="3"/>
        <v>0</v>
      </c>
      <c r="M39" s="62">
        <v>0</v>
      </c>
      <c r="N39" s="228">
        <f t="shared" si="4"/>
        <v>0</v>
      </c>
      <c r="O39" s="46">
        <f t="shared" si="5"/>
        <v>-90</v>
      </c>
      <c r="S39" s="7">
        <v>22</v>
      </c>
      <c r="T39" s="3">
        <v>538</v>
      </c>
      <c r="U39" s="6" t="s">
        <v>222</v>
      </c>
      <c r="V39" s="6" t="s">
        <v>311</v>
      </c>
      <c r="W39" s="21" t="s">
        <v>260</v>
      </c>
      <c r="X39" s="7">
        <v>10</v>
      </c>
    </row>
    <row r="40" spans="1:24" ht="18.600000000000001" thickBot="1" x14ac:dyDescent="0.4">
      <c r="A40" s="78"/>
      <c r="B40" s="33"/>
      <c r="C40" s="34"/>
      <c r="D40" s="34"/>
      <c r="E40" s="34"/>
      <c r="F40" s="34"/>
      <c r="G40" s="34"/>
      <c r="H40" s="34"/>
      <c r="I40" s="34"/>
      <c r="J40" s="34"/>
      <c r="K40" s="37"/>
      <c r="L40" s="93"/>
      <c r="M40" s="47"/>
      <c r="N40" s="229"/>
      <c r="O40" s="56"/>
      <c r="S40" s="7">
        <v>23</v>
      </c>
      <c r="T40" s="3">
        <v>511</v>
      </c>
      <c r="U40" s="6" t="s">
        <v>254</v>
      </c>
      <c r="V40" s="6" t="s">
        <v>255</v>
      </c>
      <c r="W40" s="21" t="s">
        <v>4</v>
      </c>
      <c r="X40" s="5">
        <v>4.5</v>
      </c>
    </row>
    <row r="41" spans="1:24" ht="18" x14ac:dyDescent="0.35">
      <c r="A41" s="82">
        <v>1</v>
      </c>
      <c r="B41" s="2" t="s">
        <v>93</v>
      </c>
      <c r="C41" s="65">
        <v>16539</v>
      </c>
      <c r="D41" s="53" t="s">
        <v>4</v>
      </c>
      <c r="E41" s="22">
        <v>14</v>
      </c>
      <c r="F41" s="53">
        <v>13</v>
      </c>
      <c r="G41" s="5">
        <v>7</v>
      </c>
      <c r="H41" s="53">
        <v>14</v>
      </c>
      <c r="I41" s="53">
        <v>14</v>
      </c>
      <c r="J41" s="53">
        <v>15</v>
      </c>
      <c r="K41" s="54">
        <v>14</v>
      </c>
      <c r="L41" s="94">
        <f t="shared" ref="L41:L56" si="6">SUM(E41:K41)</f>
        <v>91</v>
      </c>
      <c r="M41" s="154">
        <v>7</v>
      </c>
      <c r="N41" s="230">
        <f t="shared" ref="N41:N56" si="7">L41-M41</f>
        <v>84</v>
      </c>
      <c r="O41" s="55"/>
      <c r="S41" s="7">
        <v>24</v>
      </c>
      <c r="T41" s="3">
        <v>507</v>
      </c>
      <c r="U41" s="6" t="s">
        <v>303</v>
      </c>
      <c r="V41" s="6" t="s">
        <v>231</v>
      </c>
      <c r="W41" s="21" t="s">
        <v>4</v>
      </c>
      <c r="X41" s="7">
        <v>8</v>
      </c>
    </row>
    <row r="42" spans="1:24" ht="18" x14ac:dyDescent="0.35">
      <c r="A42" s="77">
        <v>2</v>
      </c>
      <c r="B42" s="2" t="s">
        <v>62</v>
      </c>
      <c r="C42" s="3">
        <v>11381</v>
      </c>
      <c r="D42" s="7" t="s">
        <v>4</v>
      </c>
      <c r="E42" s="22">
        <v>13</v>
      </c>
      <c r="F42" s="57">
        <v>12</v>
      </c>
      <c r="G42" s="7">
        <v>13</v>
      </c>
      <c r="H42" s="160">
        <v>8</v>
      </c>
      <c r="I42" s="7">
        <v>8</v>
      </c>
      <c r="J42" s="7">
        <v>8</v>
      </c>
      <c r="K42" s="36">
        <v>11</v>
      </c>
      <c r="L42" s="92">
        <f t="shared" si="6"/>
        <v>73</v>
      </c>
      <c r="M42" s="135">
        <v>8</v>
      </c>
      <c r="N42" s="228">
        <f t="shared" si="7"/>
        <v>65</v>
      </c>
      <c r="O42" s="46">
        <f t="shared" ref="O42:O56" si="8">N42-$N$41</f>
        <v>-19</v>
      </c>
      <c r="S42" s="7">
        <v>25</v>
      </c>
      <c r="T42" s="3">
        <v>589</v>
      </c>
      <c r="U42" s="6" t="s">
        <v>275</v>
      </c>
      <c r="V42" s="6" t="s">
        <v>234</v>
      </c>
      <c r="W42" s="21" t="s">
        <v>260</v>
      </c>
      <c r="X42" s="7">
        <v>7</v>
      </c>
    </row>
    <row r="43" spans="1:24" ht="18" x14ac:dyDescent="0.35">
      <c r="A43" s="77">
        <v>3</v>
      </c>
      <c r="B43" s="2" t="s">
        <v>95</v>
      </c>
      <c r="C43" s="3">
        <v>12991</v>
      </c>
      <c r="D43" s="7" t="s">
        <v>4</v>
      </c>
      <c r="E43" s="79">
        <v>5.5</v>
      </c>
      <c r="F43" s="7">
        <v>15</v>
      </c>
      <c r="G43" s="7" t="s">
        <v>122</v>
      </c>
      <c r="H43" s="7">
        <v>15</v>
      </c>
      <c r="I43" s="5">
        <v>4.5</v>
      </c>
      <c r="J43" s="7">
        <v>13</v>
      </c>
      <c r="K43" s="36">
        <v>15</v>
      </c>
      <c r="L43" s="92">
        <f t="shared" si="6"/>
        <v>68</v>
      </c>
      <c r="M43" s="45">
        <v>0</v>
      </c>
      <c r="N43" s="228">
        <f t="shared" si="7"/>
        <v>68</v>
      </c>
      <c r="O43" s="46">
        <f t="shared" si="8"/>
        <v>-16</v>
      </c>
      <c r="S43" s="7" t="s">
        <v>181</v>
      </c>
      <c r="T43" s="3">
        <v>514</v>
      </c>
      <c r="U43" s="6" t="s">
        <v>305</v>
      </c>
      <c r="V43" s="6" t="s">
        <v>247</v>
      </c>
      <c r="W43" s="21" t="s">
        <v>4</v>
      </c>
      <c r="X43" s="7">
        <v>0</v>
      </c>
    </row>
    <row r="44" spans="1:24" ht="18" x14ac:dyDescent="0.35">
      <c r="A44" s="77">
        <v>4</v>
      </c>
      <c r="B44" s="2" t="s">
        <v>94</v>
      </c>
      <c r="C44" s="3">
        <v>16453</v>
      </c>
      <c r="D44" s="7" t="s">
        <v>4</v>
      </c>
      <c r="E44" s="22">
        <v>12</v>
      </c>
      <c r="F44" s="5">
        <v>4.5</v>
      </c>
      <c r="G44" s="7">
        <v>12</v>
      </c>
      <c r="H44" s="7">
        <v>10</v>
      </c>
      <c r="I44" s="7">
        <v>11</v>
      </c>
      <c r="J44" s="7">
        <v>12</v>
      </c>
      <c r="K44" s="36">
        <v>10</v>
      </c>
      <c r="L44" s="92">
        <f t="shared" si="6"/>
        <v>71.5</v>
      </c>
      <c r="M44" s="135">
        <v>4.5</v>
      </c>
      <c r="N44" s="228">
        <f t="shared" si="7"/>
        <v>67</v>
      </c>
      <c r="O44" s="46">
        <f t="shared" si="8"/>
        <v>-17</v>
      </c>
      <c r="S44" s="7" t="s">
        <v>181</v>
      </c>
      <c r="T44" s="3">
        <v>528</v>
      </c>
      <c r="U44" s="6" t="s">
        <v>306</v>
      </c>
      <c r="V44" s="6" t="s">
        <v>280</v>
      </c>
      <c r="W44" s="21" t="s">
        <v>4</v>
      </c>
      <c r="X44" s="7"/>
    </row>
    <row r="45" spans="1:24" ht="18" x14ac:dyDescent="0.35">
      <c r="A45" s="77">
        <v>5</v>
      </c>
      <c r="B45" s="2" t="s">
        <v>59</v>
      </c>
      <c r="C45" s="3">
        <v>11117</v>
      </c>
      <c r="D45" s="7" t="s">
        <v>4</v>
      </c>
      <c r="E45" s="22">
        <v>10</v>
      </c>
      <c r="F45" s="7">
        <v>10</v>
      </c>
      <c r="G45" s="57">
        <v>11</v>
      </c>
      <c r="H45" s="7">
        <v>7</v>
      </c>
      <c r="I45" s="7">
        <v>7</v>
      </c>
      <c r="J45" s="7">
        <v>10</v>
      </c>
      <c r="K45" s="36">
        <v>8</v>
      </c>
      <c r="L45" s="92">
        <f t="shared" si="6"/>
        <v>63</v>
      </c>
      <c r="M45" s="135">
        <v>7</v>
      </c>
      <c r="N45" s="228">
        <f t="shared" si="7"/>
        <v>56</v>
      </c>
      <c r="O45" s="46">
        <f t="shared" si="8"/>
        <v>-28</v>
      </c>
      <c r="S45" s="7" t="s">
        <v>181</v>
      </c>
      <c r="T45" s="3">
        <v>528</v>
      </c>
      <c r="U45" s="6" t="s">
        <v>306</v>
      </c>
      <c r="V45" s="6" t="s">
        <v>280</v>
      </c>
      <c r="W45" s="21" t="s">
        <v>4</v>
      </c>
      <c r="X45" s="7"/>
    </row>
    <row r="46" spans="1:24" ht="18" x14ac:dyDescent="0.35">
      <c r="A46" s="77">
        <v>6</v>
      </c>
      <c r="B46" s="116" t="s">
        <v>147</v>
      </c>
      <c r="C46" s="3">
        <v>18173</v>
      </c>
      <c r="D46" s="7" t="s">
        <v>4</v>
      </c>
      <c r="E46" s="24" t="s">
        <v>122</v>
      </c>
      <c r="F46" s="7" t="s">
        <v>122</v>
      </c>
      <c r="G46" s="7">
        <v>15</v>
      </c>
      <c r="H46" s="7">
        <v>13</v>
      </c>
      <c r="I46" s="107" t="s">
        <v>122</v>
      </c>
      <c r="J46" s="7" t="s">
        <v>12</v>
      </c>
      <c r="K46" s="107" t="s">
        <v>122</v>
      </c>
      <c r="L46" s="92">
        <f t="shared" si="6"/>
        <v>28</v>
      </c>
      <c r="M46" s="45">
        <v>0</v>
      </c>
      <c r="N46" s="228">
        <f t="shared" si="7"/>
        <v>28</v>
      </c>
      <c r="O46" s="46">
        <f t="shared" si="8"/>
        <v>-56</v>
      </c>
      <c r="S46" s="7" t="s">
        <v>181</v>
      </c>
      <c r="T46" s="3">
        <v>528</v>
      </c>
      <c r="U46" s="6" t="s">
        <v>306</v>
      </c>
      <c r="V46" s="6" t="s">
        <v>280</v>
      </c>
      <c r="W46" s="21" t="s">
        <v>4</v>
      </c>
      <c r="X46" s="7"/>
    </row>
    <row r="47" spans="1:24" ht="18" x14ac:dyDescent="0.35">
      <c r="A47" s="77">
        <v>7</v>
      </c>
      <c r="B47" s="2" t="s">
        <v>97</v>
      </c>
      <c r="C47" s="3">
        <v>12546</v>
      </c>
      <c r="D47" s="7" t="s">
        <v>4</v>
      </c>
      <c r="E47" s="24" t="s">
        <v>122</v>
      </c>
      <c r="F47" s="7">
        <v>14</v>
      </c>
      <c r="G47" s="7" t="s">
        <v>12</v>
      </c>
      <c r="H47" s="7">
        <v>12</v>
      </c>
      <c r="I47" s="7">
        <v>15</v>
      </c>
      <c r="J47" s="7">
        <v>14</v>
      </c>
      <c r="K47" s="36">
        <v>13</v>
      </c>
      <c r="L47" s="92">
        <f t="shared" si="6"/>
        <v>68</v>
      </c>
      <c r="M47" s="45">
        <v>0</v>
      </c>
      <c r="N47" s="228">
        <f t="shared" si="7"/>
        <v>68</v>
      </c>
      <c r="O47" s="46">
        <f t="shared" si="8"/>
        <v>-16</v>
      </c>
      <c r="S47" s="7"/>
      <c r="T47" s="3"/>
      <c r="U47" s="6"/>
      <c r="V47" s="6"/>
      <c r="W47" s="21"/>
      <c r="X47" s="7"/>
    </row>
    <row r="48" spans="1:24" ht="18" x14ac:dyDescent="0.35">
      <c r="A48" s="77">
        <v>8</v>
      </c>
      <c r="B48" s="60" t="s">
        <v>117</v>
      </c>
      <c r="C48" s="109">
        <v>8236</v>
      </c>
      <c r="D48" s="26" t="s">
        <v>4</v>
      </c>
      <c r="E48" s="120">
        <v>15</v>
      </c>
      <c r="F48" s="112">
        <v>6</v>
      </c>
      <c r="G48" s="26" t="s">
        <v>122</v>
      </c>
      <c r="H48" s="107" t="s">
        <v>122</v>
      </c>
      <c r="I48" s="107" t="s">
        <v>122</v>
      </c>
      <c r="J48" s="107" t="s">
        <v>122</v>
      </c>
      <c r="K48" s="107" t="s">
        <v>122</v>
      </c>
      <c r="L48" s="92">
        <f t="shared" si="6"/>
        <v>21</v>
      </c>
      <c r="M48" s="45">
        <v>0</v>
      </c>
      <c r="N48" s="228">
        <f t="shared" si="7"/>
        <v>21</v>
      </c>
      <c r="O48" s="46">
        <f t="shared" si="8"/>
        <v>-63</v>
      </c>
      <c r="S48" s="7">
        <v>6</v>
      </c>
      <c r="T48" s="3">
        <v>525</v>
      </c>
      <c r="U48" s="6" t="s">
        <v>276</v>
      </c>
      <c r="V48" s="6" t="s">
        <v>220</v>
      </c>
      <c r="W48" s="21" t="s">
        <v>64</v>
      </c>
      <c r="X48" s="7">
        <v>15</v>
      </c>
    </row>
    <row r="49" spans="1:24" ht="18" x14ac:dyDescent="0.35">
      <c r="A49" s="77">
        <v>9</v>
      </c>
      <c r="B49" s="60" t="s">
        <v>60</v>
      </c>
      <c r="C49" s="109">
        <v>17015</v>
      </c>
      <c r="D49" s="26" t="s">
        <v>4</v>
      </c>
      <c r="E49" s="110">
        <v>4.5</v>
      </c>
      <c r="F49" s="112">
        <v>3.5</v>
      </c>
      <c r="G49" s="26" t="s">
        <v>12</v>
      </c>
      <c r="H49" s="26">
        <v>11</v>
      </c>
      <c r="I49" s="26">
        <v>0</v>
      </c>
      <c r="J49" s="107" t="s">
        <v>122</v>
      </c>
      <c r="K49" s="107" t="s">
        <v>122</v>
      </c>
      <c r="L49" s="92">
        <f t="shared" si="6"/>
        <v>19</v>
      </c>
      <c r="M49" s="45">
        <v>0</v>
      </c>
      <c r="N49" s="228">
        <f t="shared" si="7"/>
        <v>19</v>
      </c>
      <c r="O49" s="46">
        <f t="shared" si="8"/>
        <v>-65</v>
      </c>
      <c r="S49" s="7">
        <v>11</v>
      </c>
      <c r="T49" s="3">
        <v>527</v>
      </c>
      <c r="U49" s="6" t="s">
        <v>277</v>
      </c>
      <c r="V49" s="6" t="s">
        <v>278</v>
      </c>
      <c r="W49" s="21" t="s">
        <v>64</v>
      </c>
      <c r="X49" s="7">
        <v>13</v>
      </c>
    </row>
    <row r="50" spans="1:24" ht="18" x14ac:dyDescent="0.35">
      <c r="A50" s="77">
        <v>10</v>
      </c>
      <c r="B50" s="60" t="s">
        <v>323</v>
      </c>
      <c r="C50" s="109"/>
      <c r="D50" s="26" t="s">
        <v>4</v>
      </c>
      <c r="E50" s="111" t="s">
        <v>122</v>
      </c>
      <c r="F50" s="111" t="s">
        <v>122</v>
      </c>
      <c r="G50" s="26" t="s">
        <v>122</v>
      </c>
      <c r="H50" s="107" t="s">
        <v>122</v>
      </c>
      <c r="I50" s="26">
        <v>10</v>
      </c>
      <c r="J50" s="107" t="s">
        <v>122</v>
      </c>
      <c r="K50" s="107" t="s">
        <v>122</v>
      </c>
      <c r="L50" s="92">
        <f t="shared" si="6"/>
        <v>10</v>
      </c>
      <c r="M50" s="45">
        <v>0</v>
      </c>
      <c r="N50" s="228">
        <f t="shared" si="7"/>
        <v>10</v>
      </c>
      <c r="O50" s="46">
        <f t="shared" si="8"/>
        <v>-74</v>
      </c>
      <c r="S50" s="7">
        <v>14</v>
      </c>
      <c r="T50" s="3">
        <v>506</v>
      </c>
      <c r="U50" s="6" t="s">
        <v>300</v>
      </c>
      <c r="V50" s="6" t="s">
        <v>227</v>
      </c>
      <c r="W50" s="21" t="s">
        <v>64</v>
      </c>
      <c r="X50" s="7">
        <v>11</v>
      </c>
    </row>
    <row r="51" spans="1:24" ht="18" x14ac:dyDescent="0.35">
      <c r="A51" s="77">
        <v>11</v>
      </c>
      <c r="B51" s="60" t="s">
        <v>320</v>
      </c>
      <c r="C51" s="109"/>
      <c r="D51" s="26" t="s">
        <v>4</v>
      </c>
      <c r="E51" s="111" t="s">
        <v>122</v>
      </c>
      <c r="F51" s="111" t="s">
        <v>122</v>
      </c>
      <c r="G51" s="26" t="s">
        <v>122</v>
      </c>
      <c r="H51" s="107" t="s">
        <v>122</v>
      </c>
      <c r="I51" s="26">
        <v>13</v>
      </c>
      <c r="J51" s="26">
        <v>11</v>
      </c>
      <c r="K51" s="61">
        <v>12</v>
      </c>
      <c r="L51" s="92">
        <f t="shared" si="6"/>
        <v>36</v>
      </c>
      <c r="M51" s="45">
        <v>0</v>
      </c>
      <c r="N51" s="228">
        <f t="shared" si="7"/>
        <v>36</v>
      </c>
      <c r="O51" s="46">
        <f t="shared" si="8"/>
        <v>-48</v>
      </c>
      <c r="S51" s="7"/>
      <c r="T51" s="3"/>
      <c r="U51" s="6"/>
      <c r="V51" s="6"/>
      <c r="W51" s="21"/>
      <c r="X51" s="7"/>
    </row>
    <row r="52" spans="1:24" ht="18" x14ac:dyDescent="0.35">
      <c r="A52" s="77">
        <v>12</v>
      </c>
      <c r="B52" s="60" t="s">
        <v>327</v>
      </c>
      <c r="C52" s="109">
        <v>180866</v>
      </c>
      <c r="D52" s="26" t="s">
        <v>4</v>
      </c>
      <c r="E52" s="111" t="s">
        <v>122</v>
      </c>
      <c r="F52" s="111" t="s">
        <v>122</v>
      </c>
      <c r="G52" s="26" t="s">
        <v>122</v>
      </c>
      <c r="H52" s="107" t="s">
        <v>122</v>
      </c>
      <c r="I52" s="107" t="s">
        <v>122</v>
      </c>
      <c r="J52" s="26">
        <v>9</v>
      </c>
      <c r="K52" s="61">
        <v>9</v>
      </c>
      <c r="L52" s="92">
        <f t="shared" ref="L52" si="9">SUM(E52:K52)</f>
        <v>18</v>
      </c>
      <c r="M52" s="45">
        <v>0</v>
      </c>
      <c r="N52" s="228">
        <f t="shared" ref="N52" si="10">L52-M52</f>
        <v>18</v>
      </c>
      <c r="O52" s="46">
        <f t="shared" ref="O52" si="11">N52-$N$41</f>
        <v>-66</v>
      </c>
      <c r="S52" s="7"/>
      <c r="T52" s="3"/>
      <c r="U52" s="6"/>
      <c r="V52" s="6"/>
      <c r="W52" s="21"/>
      <c r="X52" s="7"/>
    </row>
    <row r="53" spans="1:24" ht="18" x14ac:dyDescent="0.35">
      <c r="A53" s="77">
        <v>13</v>
      </c>
      <c r="B53" s="60" t="s">
        <v>132</v>
      </c>
      <c r="C53" s="109" t="s">
        <v>118</v>
      </c>
      <c r="D53" s="26" t="s">
        <v>4</v>
      </c>
      <c r="E53" s="111" t="s">
        <v>122</v>
      </c>
      <c r="F53" s="26">
        <v>11</v>
      </c>
      <c r="G53" s="26" t="s">
        <v>122</v>
      </c>
      <c r="H53" s="107" t="s">
        <v>122</v>
      </c>
      <c r="I53" s="107" t="s">
        <v>122</v>
      </c>
      <c r="J53" s="107" t="s">
        <v>122</v>
      </c>
      <c r="K53" s="107" t="s">
        <v>122</v>
      </c>
      <c r="L53" s="92">
        <f t="shared" si="6"/>
        <v>11</v>
      </c>
      <c r="M53" s="45">
        <v>0</v>
      </c>
      <c r="N53" s="228">
        <f t="shared" si="7"/>
        <v>11</v>
      </c>
      <c r="O53" s="46">
        <f t="shared" si="8"/>
        <v>-73</v>
      </c>
      <c r="S53" s="7"/>
      <c r="T53" s="3"/>
      <c r="U53" s="6"/>
      <c r="V53" s="6"/>
      <c r="W53" s="21"/>
      <c r="X53" s="7"/>
    </row>
    <row r="54" spans="1:24" ht="18" x14ac:dyDescent="0.35">
      <c r="A54" s="77">
        <v>14</v>
      </c>
      <c r="B54" s="18" t="s">
        <v>298</v>
      </c>
      <c r="C54" s="161"/>
      <c r="D54" s="26" t="s">
        <v>4</v>
      </c>
      <c r="E54" s="111" t="s">
        <v>122</v>
      </c>
      <c r="F54" s="111" t="s">
        <v>122</v>
      </c>
      <c r="G54" s="111" t="s">
        <v>122</v>
      </c>
      <c r="H54" s="111">
        <v>9</v>
      </c>
      <c r="I54" s="26">
        <v>12</v>
      </c>
      <c r="J54" s="107" t="s">
        <v>122</v>
      </c>
      <c r="K54" s="107" t="s">
        <v>122</v>
      </c>
      <c r="L54" s="92">
        <f t="shared" si="6"/>
        <v>21</v>
      </c>
      <c r="M54" s="45">
        <v>0</v>
      </c>
      <c r="N54" s="228">
        <f t="shared" si="7"/>
        <v>21</v>
      </c>
      <c r="O54" s="46">
        <f t="shared" si="8"/>
        <v>-63</v>
      </c>
      <c r="S54" s="7"/>
      <c r="T54" s="3"/>
      <c r="U54" s="6"/>
      <c r="V54" s="6"/>
      <c r="W54" s="21"/>
      <c r="X54" s="7"/>
    </row>
    <row r="55" spans="1:24" ht="18.75" customHeight="1" x14ac:dyDescent="0.35">
      <c r="A55" s="77">
        <v>15</v>
      </c>
      <c r="B55" s="6" t="s">
        <v>296</v>
      </c>
      <c r="C55" s="159"/>
      <c r="D55" s="7" t="s">
        <v>4</v>
      </c>
      <c r="E55" s="111" t="s">
        <v>122</v>
      </c>
      <c r="F55" s="111" t="s">
        <v>122</v>
      </c>
      <c r="G55" s="111" t="s">
        <v>122</v>
      </c>
      <c r="H55" s="111">
        <v>3</v>
      </c>
      <c r="I55" s="7" t="s">
        <v>12</v>
      </c>
      <c r="J55" s="107" t="s">
        <v>122</v>
      </c>
      <c r="K55" s="107" t="s">
        <v>122</v>
      </c>
      <c r="L55" s="92">
        <f t="shared" si="6"/>
        <v>3</v>
      </c>
      <c r="M55" s="45">
        <v>0</v>
      </c>
      <c r="N55" s="228">
        <f t="shared" si="7"/>
        <v>3</v>
      </c>
      <c r="O55" s="46">
        <f t="shared" si="8"/>
        <v>-81</v>
      </c>
      <c r="S55" s="7"/>
      <c r="T55" s="3"/>
      <c r="U55" s="6"/>
      <c r="V55" s="6"/>
      <c r="W55" s="21"/>
      <c r="X55" s="7"/>
    </row>
    <row r="56" spans="1:24" ht="18.75" customHeight="1" x14ac:dyDescent="0.35">
      <c r="A56" s="77">
        <v>16</v>
      </c>
      <c r="B56" s="116" t="s">
        <v>152</v>
      </c>
      <c r="C56" s="3" t="s">
        <v>249</v>
      </c>
      <c r="D56" s="7" t="s">
        <v>4</v>
      </c>
      <c r="E56" s="111" t="s">
        <v>122</v>
      </c>
      <c r="F56" s="26" t="s">
        <v>122</v>
      </c>
      <c r="G56" s="26" t="s">
        <v>12</v>
      </c>
      <c r="H56" s="107" t="s">
        <v>122</v>
      </c>
      <c r="I56" s="107" t="s">
        <v>122</v>
      </c>
      <c r="J56" s="107" t="s">
        <v>122</v>
      </c>
      <c r="K56" s="107" t="s">
        <v>122</v>
      </c>
      <c r="L56" s="92">
        <f t="shared" si="6"/>
        <v>0</v>
      </c>
      <c r="M56" s="45">
        <v>0</v>
      </c>
      <c r="N56" s="228">
        <f t="shared" si="7"/>
        <v>0</v>
      </c>
      <c r="O56" s="46">
        <f t="shared" si="8"/>
        <v>-84</v>
      </c>
    </row>
    <row r="57" spans="1:24" ht="18.600000000000001" thickBot="1" x14ac:dyDescent="0.4">
      <c r="A57" s="83"/>
      <c r="B57" s="33"/>
      <c r="C57" s="34"/>
      <c r="D57" s="26"/>
      <c r="E57" s="34"/>
      <c r="F57" s="26"/>
      <c r="G57" s="26"/>
      <c r="H57" s="34"/>
      <c r="I57" s="26"/>
      <c r="J57" s="26"/>
      <c r="K57" s="61"/>
      <c r="L57" s="95"/>
      <c r="M57" s="62"/>
      <c r="N57" s="231"/>
      <c r="O57" s="63"/>
    </row>
    <row r="58" spans="1:24" ht="18" x14ac:dyDescent="0.35">
      <c r="A58" s="76">
        <v>1</v>
      </c>
      <c r="B58" s="66" t="s">
        <v>32</v>
      </c>
      <c r="C58" s="65">
        <v>6486</v>
      </c>
      <c r="D58" s="32" t="s">
        <v>64</v>
      </c>
      <c r="E58" s="68">
        <v>14</v>
      </c>
      <c r="F58" s="64">
        <v>6.5</v>
      </c>
      <c r="G58" s="32">
        <v>15</v>
      </c>
      <c r="H58" s="243">
        <v>2.5</v>
      </c>
      <c r="I58" s="32">
        <v>15</v>
      </c>
      <c r="J58" s="32">
        <v>15</v>
      </c>
      <c r="K58" s="35">
        <v>13</v>
      </c>
      <c r="L58" s="91">
        <f>SUM(E58:K58)</f>
        <v>81</v>
      </c>
      <c r="M58" s="154">
        <v>2.5</v>
      </c>
      <c r="N58" s="227">
        <f>L58-M58</f>
        <v>78.5</v>
      </c>
      <c r="O58" s="58"/>
    </row>
    <row r="59" spans="1:24" ht="18" x14ac:dyDescent="0.35">
      <c r="A59" s="77">
        <v>2</v>
      </c>
      <c r="B59" s="6" t="s">
        <v>127</v>
      </c>
      <c r="C59" s="7">
        <v>8077</v>
      </c>
      <c r="D59" s="7" t="s">
        <v>64</v>
      </c>
      <c r="E59" s="7" t="s">
        <v>122</v>
      </c>
      <c r="F59" s="7">
        <v>14</v>
      </c>
      <c r="G59" s="57">
        <v>14</v>
      </c>
      <c r="H59" s="7">
        <v>11</v>
      </c>
      <c r="I59" s="7">
        <v>11</v>
      </c>
      <c r="J59" s="7">
        <v>13</v>
      </c>
      <c r="K59" s="36">
        <v>10</v>
      </c>
      <c r="L59" s="92">
        <f>SUM(E59:K59)</f>
        <v>73</v>
      </c>
      <c r="M59" s="45">
        <v>0</v>
      </c>
      <c r="N59" s="228">
        <f>L59-M59</f>
        <v>73</v>
      </c>
      <c r="O59" s="46">
        <f>N59-$N$58</f>
        <v>-5.5</v>
      </c>
    </row>
    <row r="60" spans="1:24" ht="18" x14ac:dyDescent="0.35">
      <c r="A60" s="77">
        <v>3</v>
      </c>
      <c r="B60" s="116" t="s">
        <v>154</v>
      </c>
      <c r="C60" s="3">
        <v>18214</v>
      </c>
      <c r="D60" s="7" t="s">
        <v>64</v>
      </c>
      <c r="E60" s="22" t="s">
        <v>122</v>
      </c>
      <c r="F60" s="7" t="s">
        <v>122</v>
      </c>
      <c r="G60" s="57" t="s">
        <v>12</v>
      </c>
      <c r="H60" s="5">
        <v>2</v>
      </c>
      <c r="I60" s="7">
        <v>13</v>
      </c>
      <c r="J60" s="7">
        <v>10</v>
      </c>
      <c r="K60" s="7">
        <v>8</v>
      </c>
      <c r="L60" s="92">
        <f>SUM(E60:K60)</f>
        <v>33</v>
      </c>
      <c r="M60" s="45">
        <v>0</v>
      </c>
      <c r="N60" s="228">
        <f>L60-M60</f>
        <v>33</v>
      </c>
      <c r="O60" s="46">
        <f>N60-$N$58</f>
        <v>-45.5</v>
      </c>
    </row>
    <row r="61" spans="1:24" ht="18" x14ac:dyDescent="0.35">
      <c r="A61" s="83">
        <v>4</v>
      </c>
      <c r="B61" s="60" t="s">
        <v>105</v>
      </c>
      <c r="C61" s="109">
        <v>16452</v>
      </c>
      <c r="D61" s="26" t="s">
        <v>64</v>
      </c>
      <c r="E61" s="120">
        <v>13</v>
      </c>
      <c r="F61" s="26" t="s">
        <v>122</v>
      </c>
      <c r="G61" s="57" t="s">
        <v>122</v>
      </c>
      <c r="H61" s="107" t="s">
        <v>122</v>
      </c>
      <c r="I61" s="107" t="s">
        <v>122</v>
      </c>
      <c r="J61" s="107" t="s">
        <v>122</v>
      </c>
      <c r="K61" s="223" t="s">
        <v>122</v>
      </c>
      <c r="L61" s="92">
        <f>SUM(E61:K61)</f>
        <v>13</v>
      </c>
      <c r="M61" s="45">
        <v>0</v>
      </c>
      <c r="N61" s="228">
        <f>L61-M61</f>
        <v>13</v>
      </c>
      <c r="O61" s="46">
        <f>N61-$N$58</f>
        <v>-65.5</v>
      </c>
    </row>
    <row r="62" spans="1:24" ht="18.600000000000001" thickBot="1" x14ac:dyDescent="0.4">
      <c r="A62" s="78"/>
      <c r="B62" s="33"/>
      <c r="C62" s="33"/>
      <c r="D62" s="34"/>
      <c r="E62" s="34"/>
      <c r="F62" s="34"/>
      <c r="G62" s="162"/>
      <c r="H62" s="34"/>
      <c r="I62" s="34"/>
      <c r="J62" s="34"/>
      <c r="K62" s="37"/>
      <c r="L62" s="93"/>
      <c r="M62" s="47"/>
      <c r="N62" s="229"/>
      <c r="O62" s="48"/>
    </row>
    <row r="63" spans="1:24" ht="15" thickBot="1" x14ac:dyDescent="0.35">
      <c r="L63" s="1"/>
      <c r="M63" s="1"/>
    </row>
    <row r="64" spans="1:24" ht="15" thickBot="1" x14ac:dyDescent="0.35">
      <c r="B64" t="s">
        <v>14</v>
      </c>
      <c r="D64" s="17"/>
      <c r="E64" s="11"/>
      <c r="F64" s="49" t="s">
        <v>55</v>
      </c>
      <c r="G64" s="12"/>
    </row>
    <row r="69" spans="5:8" x14ac:dyDescent="0.3">
      <c r="H69" s="1" t="s">
        <v>63</v>
      </c>
    </row>
    <row r="72" spans="5:8" x14ac:dyDescent="0.3">
      <c r="E72" s="1" t="s">
        <v>63</v>
      </c>
    </row>
  </sheetData>
  <sortState ref="B58:O61">
    <sortCondition descending="1" ref="N58:N61"/>
  </sortState>
  <mergeCells count="1">
    <mergeCell ref="E1:O1"/>
  </mergeCells>
  <pageMargins left="0.7" right="0.7" top="0.75" bottom="0.75" header="0.3" footer="0.3"/>
  <pageSetup paperSize="9" scale="58" fitToHeight="0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4"/>
  <sheetViews>
    <sheetView topLeftCell="A157" zoomScale="80" zoomScaleNormal="80" workbookViewId="0">
      <selection activeCell="T165" sqref="T165"/>
    </sheetView>
  </sheetViews>
  <sheetFormatPr defaultRowHeight="14.4" x14ac:dyDescent="0.3"/>
  <cols>
    <col min="1" max="1" width="10.33203125" style="1" customWidth="1"/>
    <col min="3" max="3" width="40" customWidth="1"/>
    <col min="4" max="4" width="8.88671875" style="1"/>
    <col min="8" max="8" width="13.5546875" style="1" customWidth="1"/>
    <col min="14" max="14" width="10.33203125" style="1" customWidth="1"/>
    <col min="16" max="16" width="40" customWidth="1"/>
    <col min="17" max="17" width="8.88671875" style="1"/>
    <col min="18" max="18" width="13.44140625" customWidth="1"/>
    <col min="19" max="19" width="13.5546875" style="1" customWidth="1"/>
    <col min="21" max="23" width="10.33203125" style="1" customWidth="1"/>
    <col min="25" max="25" width="40" customWidth="1"/>
    <col min="26" max="26" width="8.88671875" style="1"/>
    <col min="28" max="28" width="13.5546875" style="1" customWidth="1"/>
    <col min="30" max="30" width="10.33203125" style="1" customWidth="1"/>
    <col min="35" max="35" width="22.88671875" bestFit="1" customWidth="1"/>
    <col min="41" max="41" width="23.88671875" bestFit="1" customWidth="1"/>
  </cols>
  <sheetData>
    <row r="1" spans="1:43" x14ac:dyDescent="0.3">
      <c r="A1" s="11" t="s">
        <v>18</v>
      </c>
      <c r="B1" s="11"/>
      <c r="C1" s="11" t="s">
        <v>100</v>
      </c>
      <c r="D1" s="12"/>
      <c r="E1" s="11"/>
      <c r="F1" s="11"/>
      <c r="G1" s="11"/>
      <c r="H1" s="12"/>
      <c r="N1" s="11" t="s">
        <v>18</v>
      </c>
      <c r="O1" s="11"/>
      <c r="P1" s="11" t="s">
        <v>100</v>
      </c>
      <c r="Q1" s="12"/>
      <c r="R1" s="11"/>
      <c r="S1" s="12"/>
      <c r="U1" s="11" t="s">
        <v>18</v>
      </c>
      <c r="W1" s="11"/>
      <c r="X1" s="11" t="s">
        <v>100</v>
      </c>
      <c r="Y1" s="11"/>
      <c r="Z1" s="12"/>
      <c r="AA1" s="11"/>
      <c r="AB1" s="12"/>
      <c r="AD1" s="11"/>
      <c r="AG1" s="7">
        <v>1</v>
      </c>
      <c r="AH1" s="3">
        <v>501</v>
      </c>
      <c r="AI1" s="2" t="s">
        <v>40</v>
      </c>
      <c r="AJ1" s="21" t="s">
        <v>3</v>
      </c>
      <c r="AK1" s="22">
        <v>15</v>
      </c>
      <c r="AM1" s="7">
        <v>1</v>
      </c>
      <c r="AN1" s="3">
        <v>501</v>
      </c>
      <c r="AO1" s="2" t="s">
        <v>30</v>
      </c>
      <c r="AP1" s="21" t="s">
        <v>3</v>
      </c>
      <c r="AQ1" s="22">
        <v>15</v>
      </c>
    </row>
    <row r="2" spans="1:43" ht="15" customHeight="1" x14ac:dyDescent="0.3">
      <c r="A2" s="6"/>
      <c r="B2" s="6"/>
      <c r="C2" s="6"/>
      <c r="D2" s="7"/>
      <c r="E2" s="6"/>
      <c r="F2" s="6"/>
      <c r="G2" s="6"/>
      <c r="H2" s="246" t="s">
        <v>10</v>
      </c>
      <c r="N2" s="6"/>
      <c r="O2" s="6"/>
      <c r="P2" s="6"/>
      <c r="Q2" s="7"/>
      <c r="R2" s="6"/>
      <c r="S2" s="6"/>
      <c r="T2" s="6"/>
      <c r="U2" s="246" t="s">
        <v>10</v>
      </c>
      <c r="W2" s="6"/>
      <c r="X2" s="6"/>
      <c r="Y2" s="6"/>
      <c r="Z2" s="7"/>
      <c r="AA2" s="6"/>
      <c r="AB2" s="6"/>
      <c r="AC2" s="6"/>
      <c r="AD2" s="246" t="s">
        <v>10</v>
      </c>
      <c r="AG2" s="7">
        <v>2</v>
      </c>
      <c r="AH2" s="3">
        <v>318</v>
      </c>
      <c r="AI2" s="18" t="s">
        <v>57</v>
      </c>
      <c r="AJ2" s="21" t="s">
        <v>3</v>
      </c>
      <c r="AK2" s="22">
        <v>12</v>
      </c>
      <c r="AM2" s="7">
        <v>2</v>
      </c>
      <c r="AN2" s="3">
        <v>318</v>
      </c>
      <c r="AO2" s="18" t="s">
        <v>61</v>
      </c>
      <c r="AP2" s="21" t="s">
        <v>3</v>
      </c>
      <c r="AQ2" s="22">
        <v>12</v>
      </c>
    </row>
    <row r="3" spans="1:43" x14ac:dyDescent="0.3">
      <c r="A3" s="7" t="s">
        <v>79</v>
      </c>
      <c r="B3" s="7" t="s">
        <v>6</v>
      </c>
      <c r="C3" s="7" t="s">
        <v>0</v>
      </c>
      <c r="D3" s="7" t="s">
        <v>1</v>
      </c>
      <c r="E3" s="7" t="s">
        <v>7</v>
      </c>
      <c r="F3" s="7" t="s">
        <v>8</v>
      </c>
      <c r="G3" s="7" t="s">
        <v>9</v>
      </c>
      <c r="H3" s="246"/>
      <c r="N3" s="7" t="s">
        <v>79</v>
      </c>
      <c r="O3" s="7" t="s">
        <v>6</v>
      </c>
      <c r="P3" s="7" t="s">
        <v>90</v>
      </c>
      <c r="Q3" s="7" t="s">
        <v>1</v>
      </c>
      <c r="R3" s="7" t="s">
        <v>7</v>
      </c>
      <c r="S3" s="7" t="s">
        <v>8</v>
      </c>
      <c r="T3" s="7" t="s">
        <v>9</v>
      </c>
      <c r="U3" s="246"/>
      <c r="W3" s="7" t="s">
        <v>79</v>
      </c>
      <c r="X3" s="7" t="s">
        <v>6</v>
      </c>
      <c r="Y3" s="7" t="s">
        <v>91</v>
      </c>
      <c r="Z3" s="7" t="s">
        <v>1</v>
      </c>
      <c r="AA3" s="7" t="s">
        <v>7</v>
      </c>
      <c r="AB3" s="7" t="s">
        <v>8</v>
      </c>
      <c r="AC3" s="7" t="s">
        <v>9</v>
      </c>
      <c r="AD3" s="246"/>
      <c r="AG3" s="7">
        <v>3</v>
      </c>
      <c r="AH3" s="3">
        <v>520</v>
      </c>
      <c r="AI3" s="2" t="s">
        <v>42</v>
      </c>
      <c r="AJ3" s="21" t="s">
        <v>3</v>
      </c>
      <c r="AK3" s="22">
        <v>10</v>
      </c>
      <c r="AM3" s="7">
        <v>3</v>
      </c>
      <c r="AN3" s="3">
        <v>520</v>
      </c>
      <c r="AO3" s="2" t="s">
        <v>31</v>
      </c>
      <c r="AP3" s="21" t="s">
        <v>3</v>
      </c>
      <c r="AQ3" s="22">
        <v>10</v>
      </c>
    </row>
    <row r="4" spans="1:43" x14ac:dyDescent="0.3">
      <c r="A4" s="7">
        <v>1</v>
      </c>
      <c r="B4" s="3">
        <v>501</v>
      </c>
      <c r="C4" s="2" t="s">
        <v>20</v>
      </c>
      <c r="D4" s="21" t="s">
        <v>3</v>
      </c>
      <c r="E4" s="22">
        <v>19</v>
      </c>
      <c r="F4" s="3">
        <v>15</v>
      </c>
      <c r="G4" s="22">
        <f t="shared" ref="G4:G22" si="0">E4+F4</f>
        <v>34</v>
      </c>
      <c r="H4" s="23">
        <f t="shared" ref="H4:H16" si="1">G4</f>
        <v>34</v>
      </c>
      <c r="N4" s="7">
        <v>1</v>
      </c>
      <c r="O4" s="3">
        <v>501</v>
      </c>
      <c r="P4" s="2" t="s">
        <v>40</v>
      </c>
      <c r="Q4" s="21" t="s">
        <v>3</v>
      </c>
      <c r="R4" s="22">
        <v>19</v>
      </c>
      <c r="S4" s="3">
        <v>15</v>
      </c>
      <c r="T4" s="22">
        <f t="shared" ref="T4:T22" si="2">R4+S4</f>
        <v>34</v>
      </c>
      <c r="U4" s="23">
        <f t="shared" ref="U4:U16" si="3">T4</f>
        <v>34</v>
      </c>
      <c r="W4" s="7">
        <v>1</v>
      </c>
      <c r="X4" s="3">
        <v>501</v>
      </c>
      <c r="Y4" s="2" t="s">
        <v>30</v>
      </c>
      <c r="Z4" s="21" t="s">
        <v>3</v>
      </c>
      <c r="AA4" s="22">
        <v>19</v>
      </c>
      <c r="AB4" s="3">
        <v>15</v>
      </c>
      <c r="AC4" s="22">
        <f t="shared" ref="AC4:AC22" si="4">AA4+AB4</f>
        <v>34</v>
      </c>
      <c r="AD4" s="23">
        <f t="shared" ref="AD4:AD16" si="5">AC4</f>
        <v>34</v>
      </c>
      <c r="AG4" s="7">
        <v>4</v>
      </c>
      <c r="AH4" s="5">
        <v>598</v>
      </c>
      <c r="AI4" s="2" t="s">
        <v>38</v>
      </c>
      <c r="AJ4" s="21" t="s">
        <v>3</v>
      </c>
      <c r="AK4" s="79">
        <v>1</v>
      </c>
      <c r="AM4" s="7">
        <v>4</v>
      </c>
      <c r="AN4" s="5">
        <v>598</v>
      </c>
      <c r="AO4" s="2" t="s">
        <v>96</v>
      </c>
      <c r="AP4" s="21" t="s">
        <v>3</v>
      </c>
      <c r="AQ4" s="79">
        <v>1</v>
      </c>
    </row>
    <row r="5" spans="1:43" x14ac:dyDescent="0.3">
      <c r="A5" s="7">
        <v>2</v>
      </c>
      <c r="B5" s="3">
        <v>543</v>
      </c>
      <c r="C5" s="2" t="s">
        <v>65</v>
      </c>
      <c r="D5" s="21" t="s">
        <v>2</v>
      </c>
      <c r="E5" s="22">
        <v>18</v>
      </c>
      <c r="F5" s="3">
        <v>15</v>
      </c>
      <c r="G5" s="22">
        <f t="shared" si="0"/>
        <v>33</v>
      </c>
      <c r="H5" s="23">
        <f t="shared" si="1"/>
        <v>33</v>
      </c>
      <c r="N5" s="7">
        <v>2</v>
      </c>
      <c r="O5" s="3">
        <v>543</v>
      </c>
      <c r="P5" s="2" t="s">
        <v>41</v>
      </c>
      <c r="Q5" s="21" t="s">
        <v>2</v>
      </c>
      <c r="R5" s="22">
        <v>18</v>
      </c>
      <c r="S5" s="3">
        <v>15</v>
      </c>
      <c r="T5" s="22">
        <f t="shared" si="2"/>
        <v>33</v>
      </c>
      <c r="U5" s="23">
        <f t="shared" si="3"/>
        <v>33</v>
      </c>
      <c r="W5" s="7">
        <v>2</v>
      </c>
      <c r="X5" s="3">
        <v>543</v>
      </c>
      <c r="Y5" s="2" t="s">
        <v>92</v>
      </c>
      <c r="Z5" s="21" t="s">
        <v>2</v>
      </c>
      <c r="AA5" s="22">
        <v>18</v>
      </c>
      <c r="AB5" s="3">
        <v>15</v>
      </c>
      <c r="AC5" s="22">
        <f t="shared" si="4"/>
        <v>33</v>
      </c>
      <c r="AD5" s="23">
        <f t="shared" si="5"/>
        <v>33</v>
      </c>
      <c r="AG5" s="7">
        <v>5</v>
      </c>
      <c r="AH5" s="5">
        <v>519</v>
      </c>
      <c r="AI5" s="2" t="s">
        <v>43</v>
      </c>
      <c r="AJ5" s="21" t="s">
        <v>3</v>
      </c>
      <c r="AK5" s="79">
        <v>0</v>
      </c>
      <c r="AM5" s="7">
        <v>5</v>
      </c>
      <c r="AN5" s="5">
        <v>519</v>
      </c>
      <c r="AO5" s="2" t="s">
        <v>109</v>
      </c>
      <c r="AP5" s="21" t="s">
        <v>3</v>
      </c>
      <c r="AQ5" s="79">
        <v>0</v>
      </c>
    </row>
    <row r="6" spans="1:43" x14ac:dyDescent="0.3">
      <c r="A6" s="7">
        <v>3</v>
      </c>
      <c r="B6" s="3">
        <v>11</v>
      </c>
      <c r="C6" s="2" t="s">
        <v>23</v>
      </c>
      <c r="D6" s="21" t="s">
        <v>2</v>
      </c>
      <c r="E6" s="22">
        <v>17</v>
      </c>
      <c r="F6" s="3">
        <v>14</v>
      </c>
      <c r="G6" s="22">
        <f t="shared" si="0"/>
        <v>31</v>
      </c>
      <c r="H6" s="23">
        <f t="shared" si="1"/>
        <v>31</v>
      </c>
      <c r="N6" s="7">
        <v>3</v>
      </c>
      <c r="O6" s="3">
        <v>11</v>
      </c>
      <c r="P6" s="2" t="s">
        <v>48</v>
      </c>
      <c r="Q6" s="21" t="s">
        <v>2</v>
      </c>
      <c r="R6" s="22">
        <v>17</v>
      </c>
      <c r="S6" s="3">
        <v>14</v>
      </c>
      <c r="T6" s="22">
        <f t="shared" si="2"/>
        <v>31</v>
      </c>
      <c r="U6" s="23">
        <f t="shared" si="3"/>
        <v>31</v>
      </c>
      <c r="W6" s="7">
        <v>3</v>
      </c>
      <c r="X6" s="3">
        <v>11</v>
      </c>
      <c r="Y6" s="2" t="s">
        <v>37</v>
      </c>
      <c r="Z6" s="21" t="s">
        <v>2</v>
      </c>
      <c r="AA6" s="22">
        <v>17</v>
      </c>
      <c r="AB6" s="3">
        <v>14</v>
      </c>
      <c r="AC6" s="22">
        <f t="shared" si="4"/>
        <v>31</v>
      </c>
      <c r="AD6" s="23">
        <f t="shared" si="5"/>
        <v>31</v>
      </c>
      <c r="AG6" s="7">
        <v>6</v>
      </c>
      <c r="AH6" s="65">
        <v>567</v>
      </c>
      <c r="AI6" s="66" t="s">
        <v>87</v>
      </c>
      <c r="AJ6" s="67" t="s">
        <v>3</v>
      </c>
      <c r="AK6" s="80">
        <v>0</v>
      </c>
      <c r="AM6" s="7">
        <v>6</v>
      </c>
      <c r="AN6" s="65">
        <v>567</v>
      </c>
      <c r="AO6" s="66" t="s">
        <v>97</v>
      </c>
      <c r="AP6" s="67" t="s">
        <v>3</v>
      </c>
      <c r="AQ6" s="80">
        <v>0</v>
      </c>
    </row>
    <row r="7" spans="1:43" x14ac:dyDescent="0.3">
      <c r="A7" s="7">
        <v>4</v>
      </c>
      <c r="B7" s="3">
        <v>318</v>
      </c>
      <c r="C7" s="18" t="s">
        <v>66</v>
      </c>
      <c r="D7" s="21" t="s">
        <v>3</v>
      </c>
      <c r="E7" s="22">
        <v>16</v>
      </c>
      <c r="F7" s="3">
        <v>12</v>
      </c>
      <c r="G7" s="22">
        <f t="shared" si="0"/>
        <v>28</v>
      </c>
      <c r="H7" s="23">
        <f t="shared" si="1"/>
        <v>28</v>
      </c>
      <c r="N7" s="7">
        <v>4</v>
      </c>
      <c r="O7" s="3">
        <v>318</v>
      </c>
      <c r="P7" s="18" t="s">
        <v>57</v>
      </c>
      <c r="Q7" s="21" t="s">
        <v>3</v>
      </c>
      <c r="R7" s="22">
        <v>16</v>
      </c>
      <c r="S7" s="3">
        <v>12</v>
      </c>
      <c r="T7" s="22">
        <f t="shared" si="2"/>
        <v>28</v>
      </c>
      <c r="U7" s="23">
        <f t="shared" si="3"/>
        <v>28</v>
      </c>
      <c r="W7" s="7">
        <v>4</v>
      </c>
      <c r="X7" s="3">
        <v>318</v>
      </c>
      <c r="Y7" s="18" t="s">
        <v>61</v>
      </c>
      <c r="Z7" s="21" t="s">
        <v>3</v>
      </c>
      <c r="AA7" s="22">
        <v>16</v>
      </c>
      <c r="AB7" s="3">
        <v>12</v>
      </c>
      <c r="AC7" s="22">
        <f t="shared" si="4"/>
        <v>28</v>
      </c>
      <c r="AD7" s="23">
        <f t="shared" si="5"/>
        <v>28</v>
      </c>
      <c r="AG7" s="7">
        <v>7</v>
      </c>
      <c r="AH7" s="3">
        <v>544</v>
      </c>
      <c r="AI7" s="2" t="s">
        <v>88</v>
      </c>
      <c r="AJ7" s="21" t="s">
        <v>3</v>
      </c>
      <c r="AK7" s="81">
        <v>0</v>
      </c>
      <c r="AM7" s="7">
        <v>7</v>
      </c>
      <c r="AN7" s="3">
        <v>544</v>
      </c>
      <c r="AO7" s="2" t="s">
        <v>98</v>
      </c>
      <c r="AP7" s="21" t="s">
        <v>3</v>
      </c>
      <c r="AQ7" s="81">
        <v>0</v>
      </c>
    </row>
    <row r="8" spans="1:43" x14ac:dyDescent="0.3">
      <c r="A8" s="7">
        <v>5</v>
      </c>
      <c r="B8" s="3">
        <v>522</v>
      </c>
      <c r="C8" s="2" t="s">
        <v>67</v>
      </c>
      <c r="D8" s="21" t="s">
        <v>2</v>
      </c>
      <c r="E8" s="22">
        <v>15</v>
      </c>
      <c r="F8" s="3">
        <v>13</v>
      </c>
      <c r="G8" s="22">
        <f t="shared" si="0"/>
        <v>28</v>
      </c>
      <c r="H8" s="23">
        <f t="shared" si="1"/>
        <v>28</v>
      </c>
      <c r="N8" s="7">
        <v>5</v>
      </c>
      <c r="O8" s="3">
        <v>522</v>
      </c>
      <c r="P8" s="2" t="s">
        <v>80</v>
      </c>
      <c r="Q8" s="21" t="s">
        <v>2</v>
      </c>
      <c r="R8" s="22">
        <v>15</v>
      </c>
      <c r="S8" s="3">
        <v>13</v>
      </c>
      <c r="T8" s="22">
        <f t="shared" si="2"/>
        <v>28</v>
      </c>
      <c r="U8" s="23">
        <f t="shared" si="3"/>
        <v>28</v>
      </c>
      <c r="W8" s="7">
        <v>5</v>
      </c>
      <c r="X8" s="3">
        <v>522</v>
      </c>
      <c r="Y8" s="2" t="s">
        <v>58</v>
      </c>
      <c r="Z8" s="21" t="s">
        <v>2</v>
      </c>
      <c r="AA8" s="22">
        <v>15</v>
      </c>
      <c r="AB8" s="3">
        <v>13</v>
      </c>
      <c r="AC8" s="22">
        <f t="shared" si="4"/>
        <v>28</v>
      </c>
      <c r="AD8" s="23">
        <f t="shared" si="5"/>
        <v>28</v>
      </c>
      <c r="AG8" s="7">
        <v>8</v>
      </c>
      <c r="AH8" s="3">
        <v>555</v>
      </c>
      <c r="AI8" s="2" t="s">
        <v>39</v>
      </c>
      <c r="AJ8" s="21" t="s">
        <v>3</v>
      </c>
      <c r="AK8" s="81">
        <v>0</v>
      </c>
      <c r="AM8" s="7">
        <v>8</v>
      </c>
      <c r="AN8" s="3">
        <v>555</v>
      </c>
      <c r="AO8" s="2" t="s">
        <v>29</v>
      </c>
      <c r="AP8" s="21" t="s">
        <v>3</v>
      </c>
      <c r="AQ8" s="81">
        <v>0</v>
      </c>
    </row>
    <row r="9" spans="1:43" x14ac:dyDescent="0.3">
      <c r="A9" s="7">
        <v>6</v>
      </c>
      <c r="B9" s="3">
        <v>528</v>
      </c>
      <c r="C9" s="2" t="s">
        <v>22</v>
      </c>
      <c r="D9" s="21" t="s">
        <v>4</v>
      </c>
      <c r="E9" s="22">
        <v>13</v>
      </c>
      <c r="F9" s="3">
        <v>15</v>
      </c>
      <c r="G9" s="22">
        <f t="shared" si="0"/>
        <v>28</v>
      </c>
      <c r="H9" s="23">
        <f t="shared" si="1"/>
        <v>28</v>
      </c>
      <c r="N9" s="7">
        <v>6</v>
      </c>
      <c r="O9" s="3">
        <v>528</v>
      </c>
      <c r="P9" s="2" t="s">
        <v>46</v>
      </c>
      <c r="Q9" s="21" t="s">
        <v>4</v>
      </c>
      <c r="R9" s="22">
        <v>13</v>
      </c>
      <c r="S9" s="3">
        <v>15</v>
      </c>
      <c r="T9" s="22">
        <f t="shared" si="2"/>
        <v>28</v>
      </c>
      <c r="U9" s="23">
        <f t="shared" si="3"/>
        <v>28</v>
      </c>
      <c r="W9" s="7">
        <v>6</v>
      </c>
      <c r="X9" s="3">
        <v>528</v>
      </c>
      <c r="Y9" s="2" t="s">
        <v>35</v>
      </c>
      <c r="Z9" s="21" t="s">
        <v>4</v>
      </c>
      <c r="AA9" s="22">
        <v>13</v>
      </c>
      <c r="AB9" s="3">
        <v>15</v>
      </c>
      <c r="AC9" s="22">
        <f t="shared" si="4"/>
        <v>28</v>
      </c>
      <c r="AD9" s="23">
        <f t="shared" si="5"/>
        <v>28</v>
      </c>
      <c r="AG9" s="7">
        <v>9</v>
      </c>
      <c r="AH9" s="3">
        <v>560</v>
      </c>
      <c r="AI9" s="2" t="s">
        <v>49</v>
      </c>
      <c r="AJ9" s="21" t="s">
        <v>3</v>
      </c>
      <c r="AK9" s="81">
        <v>0</v>
      </c>
      <c r="AM9" s="7">
        <v>9</v>
      </c>
      <c r="AN9" s="3">
        <v>560</v>
      </c>
      <c r="AO9" s="2" t="s">
        <v>111</v>
      </c>
      <c r="AP9" s="21" t="s">
        <v>3</v>
      </c>
      <c r="AQ9" s="81">
        <v>0</v>
      </c>
    </row>
    <row r="10" spans="1:43" x14ac:dyDescent="0.3">
      <c r="A10" s="7">
        <v>7</v>
      </c>
      <c r="B10" s="3">
        <v>525</v>
      </c>
      <c r="C10" s="2" t="s">
        <v>68</v>
      </c>
      <c r="D10" s="21" t="s">
        <v>64</v>
      </c>
      <c r="E10" s="22">
        <v>12</v>
      </c>
      <c r="F10" s="3">
        <v>14</v>
      </c>
      <c r="G10" s="22">
        <f t="shared" si="0"/>
        <v>26</v>
      </c>
      <c r="H10" s="23">
        <f t="shared" si="1"/>
        <v>26</v>
      </c>
      <c r="N10" s="7">
        <v>7</v>
      </c>
      <c r="O10" s="3">
        <v>525</v>
      </c>
      <c r="P10" s="2" t="s">
        <v>81</v>
      </c>
      <c r="Q10" s="21" t="s">
        <v>64</v>
      </c>
      <c r="R10" s="22">
        <v>12</v>
      </c>
      <c r="S10" s="3">
        <v>14</v>
      </c>
      <c r="T10" s="22">
        <f t="shared" si="2"/>
        <v>26</v>
      </c>
      <c r="U10" s="23">
        <f t="shared" si="3"/>
        <v>26</v>
      </c>
      <c r="W10" s="7">
        <v>7</v>
      </c>
      <c r="X10" s="3">
        <v>525</v>
      </c>
      <c r="Y10" s="2" t="s">
        <v>32</v>
      </c>
      <c r="Z10" s="21" t="s">
        <v>64</v>
      </c>
      <c r="AA10" s="22">
        <v>12</v>
      </c>
      <c r="AB10" s="3">
        <v>14</v>
      </c>
      <c r="AC10" s="22">
        <f t="shared" si="4"/>
        <v>26</v>
      </c>
      <c r="AD10" s="23">
        <f t="shared" si="5"/>
        <v>26</v>
      </c>
      <c r="AG10" s="7"/>
      <c r="AH10" s="3"/>
      <c r="AI10" s="2"/>
      <c r="AJ10" s="21"/>
      <c r="AK10" s="22"/>
      <c r="AM10" s="7"/>
      <c r="AN10" s="3"/>
      <c r="AO10" s="2"/>
      <c r="AP10" s="21"/>
      <c r="AQ10" s="22"/>
    </row>
    <row r="11" spans="1:43" x14ac:dyDescent="0.3">
      <c r="A11" s="7">
        <v>8</v>
      </c>
      <c r="B11" s="3">
        <v>551</v>
      </c>
      <c r="C11" s="2" t="s">
        <v>69</v>
      </c>
      <c r="D11" s="21" t="s">
        <v>4</v>
      </c>
      <c r="E11" s="22">
        <v>11</v>
      </c>
      <c r="F11" s="3">
        <v>14</v>
      </c>
      <c r="G11" s="22">
        <f t="shared" si="0"/>
        <v>25</v>
      </c>
      <c r="H11" s="23">
        <f t="shared" si="1"/>
        <v>25</v>
      </c>
      <c r="N11" s="7">
        <v>8</v>
      </c>
      <c r="O11" s="3">
        <v>551</v>
      </c>
      <c r="P11" s="2" t="s">
        <v>82</v>
      </c>
      <c r="Q11" s="21" t="s">
        <v>4</v>
      </c>
      <c r="R11" s="22">
        <v>11</v>
      </c>
      <c r="S11" s="3">
        <v>14</v>
      </c>
      <c r="T11" s="22">
        <f t="shared" si="2"/>
        <v>25</v>
      </c>
      <c r="U11" s="23">
        <f t="shared" si="3"/>
        <v>25</v>
      </c>
      <c r="W11" s="7">
        <v>8</v>
      </c>
      <c r="X11" s="3">
        <v>551</v>
      </c>
      <c r="Y11" s="2" t="s">
        <v>93</v>
      </c>
      <c r="Z11" s="21" t="s">
        <v>4</v>
      </c>
      <c r="AA11" s="22">
        <v>11</v>
      </c>
      <c r="AB11" s="3">
        <v>14</v>
      </c>
      <c r="AC11" s="22">
        <f t="shared" si="4"/>
        <v>25</v>
      </c>
      <c r="AD11" s="23">
        <f t="shared" si="5"/>
        <v>25</v>
      </c>
      <c r="AG11" s="7">
        <v>1</v>
      </c>
      <c r="AH11" s="3">
        <v>543</v>
      </c>
      <c r="AI11" s="2" t="s">
        <v>41</v>
      </c>
      <c r="AJ11" s="21" t="s">
        <v>2</v>
      </c>
      <c r="AK11" s="22">
        <v>15</v>
      </c>
      <c r="AM11" s="7">
        <v>1</v>
      </c>
      <c r="AN11" s="3">
        <v>543</v>
      </c>
      <c r="AO11" s="2" t="s">
        <v>92</v>
      </c>
      <c r="AP11" s="21" t="s">
        <v>2</v>
      </c>
      <c r="AQ11" s="22">
        <v>15</v>
      </c>
    </row>
    <row r="12" spans="1:43" x14ac:dyDescent="0.3">
      <c r="A12" s="7">
        <v>9</v>
      </c>
      <c r="B12" s="3">
        <v>520</v>
      </c>
      <c r="C12" s="2" t="s">
        <v>21</v>
      </c>
      <c r="D12" s="21" t="s">
        <v>3</v>
      </c>
      <c r="E12" s="22">
        <v>14</v>
      </c>
      <c r="F12" s="3">
        <v>10</v>
      </c>
      <c r="G12" s="22">
        <f t="shared" si="0"/>
        <v>24</v>
      </c>
      <c r="H12" s="23">
        <f t="shared" si="1"/>
        <v>24</v>
      </c>
      <c r="N12" s="7">
        <v>9</v>
      </c>
      <c r="O12" s="3">
        <v>520</v>
      </c>
      <c r="P12" s="2" t="s">
        <v>42</v>
      </c>
      <c r="Q12" s="21" t="s">
        <v>3</v>
      </c>
      <c r="R12" s="22">
        <v>14</v>
      </c>
      <c r="S12" s="3">
        <v>10</v>
      </c>
      <c r="T12" s="22">
        <f t="shared" si="2"/>
        <v>24</v>
      </c>
      <c r="U12" s="23">
        <f t="shared" si="3"/>
        <v>24</v>
      </c>
      <c r="W12" s="7">
        <v>9</v>
      </c>
      <c r="X12" s="3">
        <v>520</v>
      </c>
      <c r="Y12" s="2" t="s">
        <v>31</v>
      </c>
      <c r="Z12" s="21" t="s">
        <v>3</v>
      </c>
      <c r="AA12" s="22">
        <v>14</v>
      </c>
      <c r="AB12" s="3">
        <v>10</v>
      </c>
      <c r="AC12" s="22">
        <f t="shared" si="4"/>
        <v>24</v>
      </c>
      <c r="AD12" s="23">
        <f t="shared" si="5"/>
        <v>24</v>
      </c>
      <c r="AG12" s="7">
        <v>2</v>
      </c>
      <c r="AH12" s="3">
        <v>11</v>
      </c>
      <c r="AI12" s="2" t="s">
        <v>48</v>
      </c>
      <c r="AJ12" s="21" t="s">
        <v>2</v>
      </c>
      <c r="AK12" s="22">
        <v>14</v>
      </c>
      <c r="AM12" s="7">
        <v>2</v>
      </c>
      <c r="AN12" s="3">
        <v>11</v>
      </c>
      <c r="AO12" s="2" t="s">
        <v>37</v>
      </c>
      <c r="AP12" s="21" t="s">
        <v>2</v>
      </c>
      <c r="AQ12" s="22">
        <v>14</v>
      </c>
    </row>
    <row r="13" spans="1:43" x14ac:dyDescent="0.3">
      <c r="A13" s="7">
        <v>10</v>
      </c>
      <c r="B13" s="3">
        <v>506</v>
      </c>
      <c r="C13" s="2" t="s">
        <v>103</v>
      </c>
      <c r="D13" s="21" t="s">
        <v>64</v>
      </c>
      <c r="E13" s="22">
        <v>10</v>
      </c>
      <c r="F13" s="3">
        <v>13</v>
      </c>
      <c r="G13" s="22">
        <f t="shared" si="0"/>
        <v>23</v>
      </c>
      <c r="H13" s="23">
        <f t="shared" si="1"/>
        <v>23</v>
      </c>
      <c r="N13" s="7">
        <v>10</v>
      </c>
      <c r="O13" s="3">
        <v>506</v>
      </c>
      <c r="P13" s="2" t="s">
        <v>45</v>
      </c>
      <c r="Q13" s="21" t="s">
        <v>64</v>
      </c>
      <c r="R13" s="22">
        <v>10</v>
      </c>
      <c r="S13" s="3">
        <v>13</v>
      </c>
      <c r="T13" s="22">
        <f t="shared" si="2"/>
        <v>23</v>
      </c>
      <c r="U13" s="23">
        <f t="shared" si="3"/>
        <v>23</v>
      </c>
      <c r="W13" s="7">
        <v>10</v>
      </c>
      <c r="X13" s="3">
        <v>506</v>
      </c>
      <c r="Y13" s="2" t="s">
        <v>34</v>
      </c>
      <c r="Z13" s="21" t="s">
        <v>64</v>
      </c>
      <c r="AA13" s="22">
        <v>10</v>
      </c>
      <c r="AB13" s="3">
        <v>13</v>
      </c>
      <c r="AC13" s="22">
        <f t="shared" si="4"/>
        <v>23</v>
      </c>
      <c r="AD13" s="23">
        <f t="shared" si="5"/>
        <v>23</v>
      </c>
      <c r="AG13" s="7">
        <v>3</v>
      </c>
      <c r="AH13" s="3">
        <v>522</v>
      </c>
      <c r="AI13" s="2" t="s">
        <v>80</v>
      </c>
      <c r="AJ13" s="21" t="s">
        <v>2</v>
      </c>
      <c r="AK13" s="22">
        <v>13</v>
      </c>
      <c r="AM13" s="7">
        <v>3</v>
      </c>
      <c r="AN13" s="3">
        <v>522</v>
      </c>
      <c r="AO13" s="2" t="s">
        <v>58</v>
      </c>
      <c r="AP13" s="21" t="s">
        <v>2</v>
      </c>
      <c r="AQ13" s="22">
        <v>13</v>
      </c>
    </row>
    <row r="14" spans="1:43" x14ac:dyDescent="0.3">
      <c r="A14" s="7">
        <v>11</v>
      </c>
      <c r="B14" s="3">
        <v>507</v>
      </c>
      <c r="C14" s="2" t="s">
        <v>104</v>
      </c>
      <c r="D14" s="21" t="s">
        <v>4</v>
      </c>
      <c r="E14" s="22">
        <v>9</v>
      </c>
      <c r="F14" s="3">
        <v>13</v>
      </c>
      <c r="G14" s="22">
        <f t="shared" si="0"/>
        <v>22</v>
      </c>
      <c r="H14" s="23">
        <f t="shared" si="1"/>
        <v>22</v>
      </c>
      <c r="N14" s="7">
        <v>11</v>
      </c>
      <c r="O14" s="3">
        <v>507</v>
      </c>
      <c r="P14" s="2" t="s">
        <v>44</v>
      </c>
      <c r="Q14" s="21" t="s">
        <v>4</v>
      </c>
      <c r="R14" s="22">
        <v>9</v>
      </c>
      <c r="S14" s="3">
        <v>13</v>
      </c>
      <c r="T14" s="22">
        <f t="shared" si="2"/>
        <v>22</v>
      </c>
      <c r="U14" s="23">
        <f t="shared" si="3"/>
        <v>22</v>
      </c>
      <c r="W14" s="7">
        <v>11</v>
      </c>
      <c r="X14" s="3">
        <v>507</v>
      </c>
      <c r="Y14" s="2" t="s">
        <v>62</v>
      </c>
      <c r="Z14" s="21" t="s">
        <v>4</v>
      </c>
      <c r="AA14" s="22">
        <v>9</v>
      </c>
      <c r="AB14" s="3">
        <v>13</v>
      </c>
      <c r="AC14" s="22">
        <f t="shared" si="4"/>
        <v>22</v>
      </c>
      <c r="AD14" s="23">
        <f t="shared" si="5"/>
        <v>22</v>
      </c>
      <c r="AG14" s="7">
        <v>4</v>
      </c>
      <c r="AH14" s="5">
        <v>554</v>
      </c>
      <c r="AI14" s="2" t="s">
        <v>47</v>
      </c>
      <c r="AJ14" s="21" t="s">
        <v>2</v>
      </c>
      <c r="AK14" s="79">
        <v>4.5</v>
      </c>
      <c r="AM14" s="7">
        <v>4</v>
      </c>
      <c r="AN14" s="5">
        <v>554</v>
      </c>
      <c r="AO14" s="2" t="s">
        <v>36</v>
      </c>
      <c r="AP14" s="21" t="s">
        <v>2</v>
      </c>
      <c r="AQ14" s="79">
        <v>4.5</v>
      </c>
    </row>
    <row r="15" spans="1:43" x14ac:dyDescent="0.3">
      <c r="A15" s="7">
        <v>12</v>
      </c>
      <c r="B15" s="3">
        <v>505</v>
      </c>
      <c r="C15" s="2" t="s">
        <v>70</v>
      </c>
      <c r="D15" s="21" t="s">
        <v>4</v>
      </c>
      <c r="E15" s="22">
        <v>7</v>
      </c>
      <c r="F15" s="3">
        <v>12</v>
      </c>
      <c r="G15" s="22">
        <f t="shared" si="0"/>
        <v>19</v>
      </c>
      <c r="H15" s="23">
        <f t="shared" si="1"/>
        <v>19</v>
      </c>
      <c r="N15" s="7">
        <v>12</v>
      </c>
      <c r="O15" s="3">
        <v>505</v>
      </c>
      <c r="P15" s="2" t="s">
        <v>83</v>
      </c>
      <c r="Q15" s="21" t="s">
        <v>4</v>
      </c>
      <c r="R15" s="22">
        <v>7</v>
      </c>
      <c r="S15" s="3">
        <v>12</v>
      </c>
      <c r="T15" s="22">
        <f t="shared" si="2"/>
        <v>19</v>
      </c>
      <c r="U15" s="23">
        <f t="shared" si="3"/>
        <v>19</v>
      </c>
      <c r="W15" s="7">
        <v>12</v>
      </c>
      <c r="X15" s="3">
        <v>505</v>
      </c>
      <c r="Y15" s="2" t="s">
        <v>94</v>
      </c>
      <c r="Z15" s="21" t="s">
        <v>4</v>
      </c>
      <c r="AA15" s="22">
        <v>7</v>
      </c>
      <c r="AB15" s="3">
        <v>12</v>
      </c>
      <c r="AC15" s="22">
        <f t="shared" si="4"/>
        <v>19</v>
      </c>
      <c r="AD15" s="23">
        <f t="shared" si="5"/>
        <v>19</v>
      </c>
      <c r="AG15" s="7">
        <v>5</v>
      </c>
      <c r="AH15" s="5">
        <v>512</v>
      </c>
      <c r="AI15" s="2" t="s">
        <v>56</v>
      </c>
      <c r="AJ15" s="21" t="s">
        <v>2</v>
      </c>
      <c r="AK15" s="79">
        <v>3</v>
      </c>
      <c r="AM15" s="7">
        <v>5</v>
      </c>
      <c r="AN15" s="5">
        <v>512</v>
      </c>
      <c r="AO15" s="2" t="s">
        <v>33</v>
      </c>
      <c r="AP15" s="21" t="s">
        <v>2</v>
      </c>
      <c r="AQ15" s="79">
        <v>3</v>
      </c>
    </row>
    <row r="16" spans="1:43" x14ac:dyDescent="0.3">
      <c r="A16" s="7">
        <v>13</v>
      </c>
      <c r="B16" s="3">
        <v>589</v>
      </c>
      <c r="C16" s="2" t="s">
        <v>74</v>
      </c>
      <c r="D16" s="21" t="s">
        <v>4</v>
      </c>
      <c r="E16" s="22">
        <v>3</v>
      </c>
      <c r="F16" s="3">
        <v>10</v>
      </c>
      <c r="G16" s="22">
        <f t="shared" si="0"/>
        <v>13</v>
      </c>
      <c r="H16" s="23">
        <f t="shared" si="1"/>
        <v>13</v>
      </c>
      <c r="N16" s="7">
        <v>13</v>
      </c>
      <c r="O16" s="3">
        <v>589</v>
      </c>
      <c r="P16" s="2" t="s">
        <v>84</v>
      </c>
      <c r="Q16" s="21" t="s">
        <v>4</v>
      </c>
      <c r="R16" s="22">
        <v>3</v>
      </c>
      <c r="S16" s="3">
        <v>10</v>
      </c>
      <c r="T16" s="22">
        <f t="shared" si="2"/>
        <v>13</v>
      </c>
      <c r="U16" s="23">
        <f t="shared" si="3"/>
        <v>13</v>
      </c>
      <c r="W16" s="7">
        <v>13</v>
      </c>
      <c r="X16" s="3">
        <v>589</v>
      </c>
      <c r="Y16" s="2" t="s">
        <v>59</v>
      </c>
      <c r="Z16" s="21" t="s">
        <v>4</v>
      </c>
      <c r="AA16" s="22">
        <v>3</v>
      </c>
      <c r="AB16" s="3">
        <v>10</v>
      </c>
      <c r="AC16" s="22">
        <f t="shared" si="4"/>
        <v>13</v>
      </c>
      <c r="AD16" s="23">
        <f t="shared" si="5"/>
        <v>13</v>
      </c>
      <c r="AG16" s="7">
        <v>6</v>
      </c>
      <c r="AH16" s="3">
        <v>86</v>
      </c>
      <c r="AI16" s="2" t="s">
        <v>89</v>
      </c>
      <c r="AJ16" s="21" t="s">
        <v>2</v>
      </c>
      <c r="AK16" s="81">
        <v>0</v>
      </c>
      <c r="AM16" s="7">
        <v>6</v>
      </c>
      <c r="AN16" s="3">
        <v>86</v>
      </c>
      <c r="AO16" s="2" t="s">
        <v>99</v>
      </c>
      <c r="AP16" s="21" t="s">
        <v>2</v>
      </c>
      <c r="AQ16" s="81">
        <v>0</v>
      </c>
    </row>
    <row r="17" spans="1:43" x14ac:dyDescent="0.3">
      <c r="A17" s="7">
        <v>14</v>
      </c>
      <c r="B17" s="5">
        <v>554</v>
      </c>
      <c r="C17" s="2" t="s">
        <v>106</v>
      </c>
      <c r="D17" s="21" t="s">
        <v>2</v>
      </c>
      <c r="E17" s="22">
        <v>8</v>
      </c>
      <c r="F17" s="3">
        <v>9</v>
      </c>
      <c r="G17" s="22">
        <f t="shared" si="0"/>
        <v>17</v>
      </c>
      <c r="H17" s="25">
        <f t="shared" ref="H17:H22" si="6">G17/2</f>
        <v>8.5</v>
      </c>
      <c r="N17" s="7">
        <v>14</v>
      </c>
      <c r="O17" s="5">
        <v>554</v>
      </c>
      <c r="P17" s="2" t="s">
        <v>107</v>
      </c>
      <c r="Q17" s="21" t="s">
        <v>2</v>
      </c>
      <c r="R17" s="22">
        <v>8</v>
      </c>
      <c r="S17" s="3">
        <v>9</v>
      </c>
      <c r="T17" s="22">
        <f t="shared" si="2"/>
        <v>17</v>
      </c>
      <c r="U17" s="25">
        <f t="shared" ref="U17:U22" si="7">T17/2</f>
        <v>8.5</v>
      </c>
      <c r="W17" s="7">
        <v>14</v>
      </c>
      <c r="X17" s="5">
        <v>554</v>
      </c>
      <c r="Y17" s="2" t="s">
        <v>36</v>
      </c>
      <c r="Z17" s="21" t="s">
        <v>2</v>
      </c>
      <c r="AA17" s="22">
        <v>8</v>
      </c>
      <c r="AB17" s="3">
        <v>9</v>
      </c>
      <c r="AC17" s="22">
        <f t="shared" si="4"/>
        <v>17</v>
      </c>
      <c r="AD17" s="25">
        <f t="shared" ref="AD17:AD22" si="8">AC17/2</f>
        <v>8.5</v>
      </c>
      <c r="AG17" s="7"/>
      <c r="AH17" s="3"/>
      <c r="AI17" s="2"/>
      <c r="AJ17" s="21"/>
      <c r="AK17" s="22"/>
      <c r="AM17" s="7"/>
      <c r="AN17" s="3"/>
      <c r="AO17" s="60"/>
      <c r="AP17" s="21"/>
      <c r="AQ17" s="22"/>
    </row>
    <row r="18" spans="1:43" x14ac:dyDescent="0.3">
      <c r="A18" s="7">
        <v>15</v>
      </c>
      <c r="B18" s="5">
        <v>505</v>
      </c>
      <c r="C18" s="2" t="s">
        <v>72</v>
      </c>
      <c r="D18" s="21" t="s">
        <v>4</v>
      </c>
      <c r="E18" s="22">
        <v>5</v>
      </c>
      <c r="F18" s="3">
        <v>11</v>
      </c>
      <c r="G18" s="22">
        <f t="shared" si="0"/>
        <v>16</v>
      </c>
      <c r="H18" s="25">
        <f t="shared" si="6"/>
        <v>8</v>
      </c>
      <c r="N18" s="7">
        <v>15</v>
      </c>
      <c r="O18" s="5">
        <v>505</v>
      </c>
      <c r="P18" s="2" t="s">
        <v>85</v>
      </c>
      <c r="Q18" s="21" t="s">
        <v>4</v>
      </c>
      <c r="R18" s="22">
        <v>5</v>
      </c>
      <c r="S18" s="3">
        <v>11</v>
      </c>
      <c r="T18" s="22">
        <f t="shared" si="2"/>
        <v>16</v>
      </c>
      <c r="U18" s="25">
        <f t="shared" si="7"/>
        <v>8</v>
      </c>
      <c r="W18" s="7">
        <v>15</v>
      </c>
      <c r="X18" s="5">
        <v>505</v>
      </c>
      <c r="Y18" s="2" t="s">
        <v>95</v>
      </c>
      <c r="Z18" s="21" t="s">
        <v>4</v>
      </c>
      <c r="AA18" s="22">
        <v>5</v>
      </c>
      <c r="AB18" s="3">
        <v>11</v>
      </c>
      <c r="AC18" s="22">
        <f t="shared" si="4"/>
        <v>16</v>
      </c>
      <c r="AD18" s="25">
        <f t="shared" si="8"/>
        <v>8</v>
      </c>
      <c r="AG18" s="7">
        <v>1</v>
      </c>
      <c r="AH18" s="3">
        <v>528</v>
      </c>
      <c r="AI18" s="2" t="s">
        <v>46</v>
      </c>
      <c r="AJ18" s="21" t="s">
        <v>4</v>
      </c>
      <c r="AK18" s="22">
        <v>15</v>
      </c>
      <c r="AM18" s="7">
        <v>1</v>
      </c>
      <c r="AN18" s="3">
        <v>528</v>
      </c>
      <c r="AO18" s="2" t="s">
        <v>35</v>
      </c>
      <c r="AP18" s="21" t="s">
        <v>4</v>
      </c>
      <c r="AQ18" s="22">
        <v>15</v>
      </c>
    </row>
    <row r="19" spans="1:43" x14ac:dyDescent="0.3">
      <c r="A19" s="7">
        <v>16</v>
      </c>
      <c r="B19" s="5">
        <v>514</v>
      </c>
      <c r="C19" s="2" t="s">
        <v>75</v>
      </c>
      <c r="D19" s="21" t="s">
        <v>4</v>
      </c>
      <c r="E19" s="22">
        <v>2</v>
      </c>
      <c r="F19" s="3">
        <v>9</v>
      </c>
      <c r="G19" s="22">
        <f t="shared" si="0"/>
        <v>11</v>
      </c>
      <c r="H19" s="25">
        <f t="shared" si="6"/>
        <v>5.5</v>
      </c>
      <c r="N19" s="7">
        <v>16</v>
      </c>
      <c r="O19" s="5">
        <v>514</v>
      </c>
      <c r="P19" s="2" t="s">
        <v>86</v>
      </c>
      <c r="Q19" s="21" t="s">
        <v>4</v>
      </c>
      <c r="R19" s="22">
        <v>2</v>
      </c>
      <c r="S19" s="3">
        <v>9</v>
      </c>
      <c r="T19" s="22">
        <f t="shared" si="2"/>
        <v>11</v>
      </c>
      <c r="U19" s="25">
        <f t="shared" si="7"/>
        <v>5.5</v>
      </c>
      <c r="W19" s="7">
        <v>16</v>
      </c>
      <c r="X19" s="5">
        <v>514</v>
      </c>
      <c r="Y19" s="2" t="s">
        <v>60</v>
      </c>
      <c r="Z19" s="21" t="s">
        <v>4</v>
      </c>
      <c r="AA19" s="22">
        <v>2</v>
      </c>
      <c r="AB19" s="3">
        <v>9</v>
      </c>
      <c r="AC19" s="22">
        <f t="shared" si="4"/>
        <v>11</v>
      </c>
      <c r="AD19" s="25">
        <f t="shared" si="8"/>
        <v>5.5</v>
      </c>
      <c r="AG19" s="7">
        <v>2</v>
      </c>
      <c r="AH19" s="3">
        <v>551</v>
      </c>
      <c r="AI19" s="2" t="s">
        <v>82</v>
      </c>
      <c r="AJ19" s="21" t="s">
        <v>4</v>
      </c>
      <c r="AK19" s="22">
        <v>14</v>
      </c>
      <c r="AM19" s="7">
        <v>2</v>
      </c>
      <c r="AN19" s="3">
        <v>551</v>
      </c>
      <c r="AO19" s="2" t="s">
        <v>93</v>
      </c>
      <c r="AP19" s="21" t="s">
        <v>4</v>
      </c>
      <c r="AQ19" s="22">
        <v>14</v>
      </c>
    </row>
    <row r="20" spans="1:43" x14ac:dyDescent="0.3">
      <c r="A20" s="7">
        <v>17</v>
      </c>
      <c r="B20" s="5">
        <v>512</v>
      </c>
      <c r="C20" s="2" t="s">
        <v>73</v>
      </c>
      <c r="D20" s="21" t="s">
        <v>2</v>
      </c>
      <c r="E20" s="22">
        <v>4</v>
      </c>
      <c r="F20" s="3">
        <v>6</v>
      </c>
      <c r="G20" s="22">
        <f t="shared" si="0"/>
        <v>10</v>
      </c>
      <c r="H20" s="25">
        <f t="shared" si="6"/>
        <v>5</v>
      </c>
      <c r="N20" s="7">
        <v>17</v>
      </c>
      <c r="O20" s="5">
        <v>512</v>
      </c>
      <c r="P20" s="2" t="s">
        <v>56</v>
      </c>
      <c r="Q20" s="21" t="s">
        <v>2</v>
      </c>
      <c r="R20" s="22">
        <v>4</v>
      </c>
      <c r="S20" s="3">
        <v>6</v>
      </c>
      <c r="T20" s="22">
        <f t="shared" si="2"/>
        <v>10</v>
      </c>
      <c r="U20" s="25">
        <f t="shared" si="7"/>
        <v>5</v>
      </c>
      <c r="W20" s="7">
        <v>17</v>
      </c>
      <c r="X20" s="5">
        <v>512</v>
      </c>
      <c r="Y20" s="2" t="s">
        <v>33</v>
      </c>
      <c r="Z20" s="21" t="s">
        <v>2</v>
      </c>
      <c r="AA20" s="22">
        <v>4</v>
      </c>
      <c r="AB20" s="3">
        <v>6</v>
      </c>
      <c r="AC20" s="22">
        <f t="shared" si="4"/>
        <v>10</v>
      </c>
      <c r="AD20" s="25">
        <f t="shared" si="8"/>
        <v>5</v>
      </c>
      <c r="AG20" s="7">
        <v>3</v>
      </c>
      <c r="AH20" s="3">
        <v>507</v>
      </c>
      <c r="AI20" s="2" t="s">
        <v>44</v>
      </c>
      <c r="AJ20" s="21" t="s">
        <v>4</v>
      </c>
      <c r="AK20" s="22">
        <v>13</v>
      </c>
      <c r="AM20" s="7">
        <v>3</v>
      </c>
      <c r="AN20" s="3">
        <v>507</v>
      </c>
      <c r="AO20" s="2" t="s">
        <v>62</v>
      </c>
      <c r="AP20" s="21" t="s">
        <v>4</v>
      </c>
      <c r="AQ20" s="22">
        <v>13</v>
      </c>
    </row>
    <row r="21" spans="1:43" x14ac:dyDescent="0.3">
      <c r="A21" s="7">
        <v>18</v>
      </c>
      <c r="B21" s="5">
        <v>598</v>
      </c>
      <c r="C21" s="2" t="s">
        <v>71</v>
      </c>
      <c r="D21" s="21" t="s">
        <v>3</v>
      </c>
      <c r="E21" s="22">
        <v>6</v>
      </c>
      <c r="F21" s="3">
        <v>2</v>
      </c>
      <c r="G21" s="22">
        <f t="shared" si="0"/>
        <v>8</v>
      </c>
      <c r="H21" s="25">
        <f t="shared" si="6"/>
        <v>4</v>
      </c>
      <c r="N21" s="7">
        <v>18</v>
      </c>
      <c r="O21" s="5">
        <v>598</v>
      </c>
      <c r="P21" s="2" t="s">
        <v>38</v>
      </c>
      <c r="Q21" s="21" t="s">
        <v>3</v>
      </c>
      <c r="R21" s="22">
        <v>6</v>
      </c>
      <c r="S21" s="3">
        <v>2</v>
      </c>
      <c r="T21" s="22">
        <f t="shared" si="2"/>
        <v>8</v>
      </c>
      <c r="U21" s="25">
        <f t="shared" si="7"/>
        <v>4</v>
      </c>
      <c r="W21" s="7">
        <v>18</v>
      </c>
      <c r="X21" s="5">
        <v>598</v>
      </c>
      <c r="Y21" s="2" t="s">
        <v>96</v>
      </c>
      <c r="Z21" s="21" t="s">
        <v>3</v>
      </c>
      <c r="AA21" s="22">
        <v>6</v>
      </c>
      <c r="AB21" s="3">
        <v>2</v>
      </c>
      <c r="AC21" s="22">
        <f t="shared" si="4"/>
        <v>8</v>
      </c>
      <c r="AD21" s="25">
        <f t="shared" si="8"/>
        <v>4</v>
      </c>
      <c r="AG21" s="7">
        <v>4</v>
      </c>
      <c r="AH21" s="3">
        <v>505</v>
      </c>
      <c r="AI21" s="2" t="s">
        <v>83</v>
      </c>
      <c r="AJ21" s="21" t="s">
        <v>4</v>
      </c>
      <c r="AK21" s="22">
        <v>12</v>
      </c>
      <c r="AM21" s="7">
        <v>4</v>
      </c>
      <c r="AN21" s="3">
        <v>505</v>
      </c>
      <c r="AO21" s="2" t="s">
        <v>94</v>
      </c>
      <c r="AP21" s="21" t="s">
        <v>4</v>
      </c>
      <c r="AQ21" s="22">
        <v>12</v>
      </c>
    </row>
    <row r="22" spans="1:43" ht="15" thickBot="1" x14ac:dyDescent="0.35">
      <c r="A22" s="34">
        <v>19</v>
      </c>
      <c r="B22" s="69">
        <v>519</v>
      </c>
      <c r="C22" s="70" t="s">
        <v>108</v>
      </c>
      <c r="D22" s="71" t="s">
        <v>3</v>
      </c>
      <c r="E22" s="73">
        <v>1</v>
      </c>
      <c r="F22" s="72">
        <v>0</v>
      </c>
      <c r="G22" s="73">
        <f t="shared" si="0"/>
        <v>1</v>
      </c>
      <c r="H22" s="75">
        <f t="shared" si="6"/>
        <v>0.5</v>
      </c>
      <c r="N22" s="34">
        <v>19</v>
      </c>
      <c r="O22" s="69">
        <v>519</v>
      </c>
      <c r="P22" s="70" t="s">
        <v>43</v>
      </c>
      <c r="Q22" s="71" t="s">
        <v>3</v>
      </c>
      <c r="R22" s="73">
        <v>1</v>
      </c>
      <c r="S22" s="72">
        <v>0</v>
      </c>
      <c r="T22" s="73">
        <f t="shared" si="2"/>
        <v>1</v>
      </c>
      <c r="U22" s="75">
        <f t="shared" si="7"/>
        <v>0.5</v>
      </c>
      <c r="W22" s="34">
        <v>19</v>
      </c>
      <c r="X22" s="69">
        <v>519</v>
      </c>
      <c r="Y22" s="70" t="s">
        <v>109</v>
      </c>
      <c r="Z22" s="71" t="s">
        <v>3</v>
      </c>
      <c r="AA22" s="73">
        <v>1</v>
      </c>
      <c r="AB22" s="72">
        <v>0</v>
      </c>
      <c r="AC22" s="73">
        <f t="shared" si="4"/>
        <v>1</v>
      </c>
      <c r="AD22" s="75">
        <f t="shared" si="8"/>
        <v>0.5</v>
      </c>
      <c r="AG22" s="7">
        <v>5</v>
      </c>
      <c r="AH22" s="3">
        <v>589</v>
      </c>
      <c r="AI22" s="2" t="s">
        <v>84</v>
      </c>
      <c r="AJ22" s="21" t="s">
        <v>4</v>
      </c>
      <c r="AK22" s="22">
        <v>10</v>
      </c>
      <c r="AM22" s="7">
        <v>5</v>
      </c>
      <c r="AN22" s="3">
        <v>589</v>
      </c>
      <c r="AO22" s="2" t="s">
        <v>59</v>
      </c>
      <c r="AP22" s="21" t="s">
        <v>4</v>
      </c>
      <c r="AQ22" s="22">
        <v>10</v>
      </c>
    </row>
    <row r="23" spans="1:43" x14ac:dyDescent="0.3">
      <c r="A23" s="52" t="s">
        <v>12</v>
      </c>
      <c r="B23" s="65">
        <v>567</v>
      </c>
      <c r="C23" s="66" t="s">
        <v>76</v>
      </c>
      <c r="D23" s="67" t="s">
        <v>3</v>
      </c>
      <c r="E23" s="74">
        <v>0</v>
      </c>
      <c r="F23" s="74">
        <v>0</v>
      </c>
      <c r="G23" s="74">
        <f t="shared" ref="G23:G27" si="9">SUM(E23:F23)</f>
        <v>0</v>
      </c>
      <c r="H23" s="74">
        <v>0</v>
      </c>
      <c r="N23" s="52" t="s">
        <v>12</v>
      </c>
      <c r="O23" s="65">
        <v>567</v>
      </c>
      <c r="P23" s="66" t="s">
        <v>87</v>
      </c>
      <c r="Q23" s="67" t="s">
        <v>3</v>
      </c>
      <c r="R23" s="74">
        <v>0</v>
      </c>
      <c r="S23" s="74">
        <v>0</v>
      </c>
      <c r="T23" s="74">
        <f t="shared" ref="T23:T27" si="10">SUM(R23:S23)</f>
        <v>0</v>
      </c>
      <c r="U23" s="74">
        <v>0</v>
      </c>
      <c r="W23" s="52" t="s">
        <v>12</v>
      </c>
      <c r="X23" s="65">
        <v>567</v>
      </c>
      <c r="Y23" s="66" t="s">
        <v>97</v>
      </c>
      <c r="Z23" s="67" t="s">
        <v>3</v>
      </c>
      <c r="AA23" s="74">
        <v>0</v>
      </c>
      <c r="AB23" s="74">
        <v>0</v>
      </c>
      <c r="AC23" s="74">
        <f t="shared" ref="AC23:AC27" si="11">SUM(AA23:AB23)</f>
        <v>0</v>
      </c>
      <c r="AD23" s="74">
        <v>0</v>
      </c>
      <c r="AG23" s="7">
        <v>6</v>
      </c>
      <c r="AH23" s="5">
        <v>505</v>
      </c>
      <c r="AI23" s="2" t="s">
        <v>85</v>
      </c>
      <c r="AJ23" s="21" t="s">
        <v>4</v>
      </c>
      <c r="AK23" s="79">
        <v>5.5</v>
      </c>
      <c r="AM23" s="7">
        <v>6</v>
      </c>
      <c r="AN23" s="5">
        <v>505</v>
      </c>
      <c r="AO23" s="2" t="s">
        <v>95</v>
      </c>
      <c r="AP23" s="21" t="s">
        <v>4</v>
      </c>
      <c r="AQ23" s="79">
        <v>5.5</v>
      </c>
    </row>
    <row r="24" spans="1:43" x14ac:dyDescent="0.3">
      <c r="A24" s="6" t="s">
        <v>12</v>
      </c>
      <c r="B24" s="3">
        <v>544</v>
      </c>
      <c r="C24" s="2" t="s">
        <v>77</v>
      </c>
      <c r="D24" s="21" t="s">
        <v>3</v>
      </c>
      <c r="E24" s="20">
        <v>0</v>
      </c>
      <c r="F24" s="20">
        <v>0</v>
      </c>
      <c r="G24" s="20">
        <f t="shared" si="9"/>
        <v>0</v>
      </c>
      <c r="H24" s="20">
        <v>0</v>
      </c>
      <c r="N24" s="6" t="s">
        <v>12</v>
      </c>
      <c r="O24" s="3">
        <v>544</v>
      </c>
      <c r="P24" s="2" t="s">
        <v>88</v>
      </c>
      <c r="Q24" s="21" t="s">
        <v>3</v>
      </c>
      <c r="R24" s="20">
        <v>0</v>
      </c>
      <c r="S24" s="20">
        <v>0</v>
      </c>
      <c r="T24" s="20">
        <f t="shared" si="10"/>
        <v>0</v>
      </c>
      <c r="U24" s="20">
        <v>0</v>
      </c>
      <c r="W24" s="6" t="s">
        <v>12</v>
      </c>
      <c r="X24" s="3">
        <v>544</v>
      </c>
      <c r="Y24" s="2" t="s">
        <v>98</v>
      </c>
      <c r="Z24" s="21" t="s">
        <v>3</v>
      </c>
      <c r="AA24" s="20">
        <v>0</v>
      </c>
      <c r="AB24" s="20">
        <v>0</v>
      </c>
      <c r="AC24" s="20">
        <f t="shared" si="11"/>
        <v>0</v>
      </c>
      <c r="AD24" s="20">
        <v>0</v>
      </c>
      <c r="AG24" s="7">
        <v>7</v>
      </c>
      <c r="AH24" s="5">
        <v>514</v>
      </c>
      <c r="AI24" s="2" t="s">
        <v>86</v>
      </c>
      <c r="AJ24" s="21" t="s">
        <v>4</v>
      </c>
      <c r="AK24" s="79">
        <v>4.5</v>
      </c>
      <c r="AM24" s="7">
        <v>7</v>
      </c>
      <c r="AN24" s="5">
        <v>514</v>
      </c>
      <c r="AO24" s="2" t="s">
        <v>60</v>
      </c>
      <c r="AP24" s="21" t="s">
        <v>4</v>
      </c>
      <c r="AQ24" s="79">
        <v>4.5</v>
      </c>
    </row>
    <row r="25" spans="1:43" x14ac:dyDescent="0.3">
      <c r="A25" s="6" t="s">
        <v>12</v>
      </c>
      <c r="B25" s="3">
        <v>555</v>
      </c>
      <c r="C25" s="2" t="s">
        <v>19</v>
      </c>
      <c r="D25" s="21" t="s">
        <v>3</v>
      </c>
      <c r="E25" s="20">
        <v>0</v>
      </c>
      <c r="F25" s="20">
        <v>0</v>
      </c>
      <c r="G25" s="20">
        <f t="shared" si="9"/>
        <v>0</v>
      </c>
      <c r="H25" s="20">
        <v>0</v>
      </c>
      <c r="N25" s="6" t="s">
        <v>12</v>
      </c>
      <c r="O25" s="3">
        <v>555</v>
      </c>
      <c r="P25" s="2" t="s">
        <v>39</v>
      </c>
      <c r="Q25" s="21" t="s">
        <v>3</v>
      </c>
      <c r="R25" s="20">
        <v>0</v>
      </c>
      <c r="S25" s="20">
        <v>0</v>
      </c>
      <c r="T25" s="20">
        <f t="shared" si="10"/>
        <v>0</v>
      </c>
      <c r="U25" s="20">
        <v>0</v>
      </c>
      <c r="W25" s="6" t="s">
        <v>12</v>
      </c>
      <c r="X25" s="3">
        <v>555</v>
      </c>
      <c r="Y25" s="2" t="s">
        <v>29</v>
      </c>
      <c r="Z25" s="21" t="s">
        <v>3</v>
      </c>
      <c r="AA25" s="20">
        <v>0</v>
      </c>
      <c r="AB25" s="20">
        <v>0</v>
      </c>
      <c r="AC25" s="20">
        <f t="shared" si="11"/>
        <v>0</v>
      </c>
      <c r="AD25" s="20">
        <v>0</v>
      </c>
      <c r="AG25" s="7"/>
      <c r="AH25" s="3"/>
      <c r="AI25" s="2"/>
      <c r="AJ25" s="21"/>
      <c r="AK25" s="22"/>
      <c r="AM25" s="7"/>
      <c r="AN25" s="3"/>
      <c r="AO25" s="2"/>
      <c r="AP25" s="21"/>
      <c r="AQ25" s="22"/>
    </row>
    <row r="26" spans="1:43" x14ac:dyDescent="0.3">
      <c r="A26" s="6" t="s">
        <v>12</v>
      </c>
      <c r="B26" s="3">
        <v>560</v>
      </c>
      <c r="C26" s="2" t="s">
        <v>110</v>
      </c>
      <c r="D26" s="21" t="s">
        <v>3</v>
      </c>
      <c r="E26" s="20">
        <v>0</v>
      </c>
      <c r="F26" s="20">
        <v>0</v>
      </c>
      <c r="G26" s="20">
        <f t="shared" si="9"/>
        <v>0</v>
      </c>
      <c r="H26" s="20">
        <v>0</v>
      </c>
      <c r="N26" s="6" t="s">
        <v>12</v>
      </c>
      <c r="O26" s="3">
        <v>560</v>
      </c>
      <c r="P26" s="2" t="s">
        <v>49</v>
      </c>
      <c r="Q26" s="21" t="s">
        <v>3</v>
      </c>
      <c r="R26" s="20">
        <v>0</v>
      </c>
      <c r="S26" s="20">
        <v>0</v>
      </c>
      <c r="T26" s="20">
        <f t="shared" si="10"/>
        <v>0</v>
      </c>
      <c r="U26" s="20">
        <v>0</v>
      </c>
      <c r="W26" s="6" t="s">
        <v>12</v>
      </c>
      <c r="X26" s="3">
        <v>560</v>
      </c>
      <c r="Y26" s="2" t="s">
        <v>111</v>
      </c>
      <c r="Z26" s="21" t="s">
        <v>3</v>
      </c>
      <c r="AA26" s="20">
        <v>0</v>
      </c>
      <c r="AB26" s="20">
        <v>0</v>
      </c>
      <c r="AC26" s="20">
        <f t="shared" si="11"/>
        <v>0</v>
      </c>
      <c r="AD26" s="20">
        <v>0</v>
      </c>
      <c r="AG26" s="7">
        <v>1</v>
      </c>
      <c r="AH26" s="3">
        <v>525</v>
      </c>
      <c r="AI26" s="2" t="s">
        <v>81</v>
      </c>
      <c r="AJ26" s="21" t="s">
        <v>64</v>
      </c>
      <c r="AK26" s="22">
        <v>14</v>
      </c>
      <c r="AM26" s="7">
        <v>1</v>
      </c>
      <c r="AN26" s="3">
        <v>525</v>
      </c>
      <c r="AO26" s="2" t="s">
        <v>32</v>
      </c>
      <c r="AP26" s="21" t="s">
        <v>64</v>
      </c>
      <c r="AQ26" s="22">
        <v>14</v>
      </c>
    </row>
    <row r="27" spans="1:43" x14ac:dyDescent="0.3">
      <c r="A27" s="6" t="s">
        <v>12</v>
      </c>
      <c r="B27" s="3">
        <v>86</v>
      </c>
      <c r="C27" s="2" t="s">
        <v>78</v>
      </c>
      <c r="D27" s="21" t="s">
        <v>2</v>
      </c>
      <c r="E27" s="20">
        <v>0</v>
      </c>
      <c r="F27" s="20">
        <v>0</v>
      </c>
      <c r="G27" s="20">
        <f t="shared" si="9"/>
        <v>0</v>
      </c>
      <c r="H27" s="20">
        <v>0</v>
      </c>
      <c r="N27" s="6" t="s">
        <v>12</v>
      </c>
      <c r="O27" s="3">
        <v>86</v>
      </c>
      <c r="P27" s="2" t="s">
        <v>89</v>
      </c>
      <c r="Q27" s="21" t="s">
        <v>2</v>
      </c>
      <c r="R27" s="20">
        <v>0</v>
      </c>
      <c r="S27" s="20">
        <v>0</v>
      </c>
      <c r="T27" s="20">
        <f t="shared" si="10"/>
        <v>0</v>
      </c>
      <c r="U27" s="20">
        <v>0</v>
      </c>
      <c r="W27" s="6" t="s">
        <v>12</v>
      </c>
      <c r="X27" s="3">
        <v>86</v>
      </c>
      <c r="Y27" s="2" t="s">
        <v>99</v>
      </c>
      <c r="Z27" s="21" t="s">
        <v>2</v>
      </c>
      <c r="AA27" s="20">
        <v>0</v>
      </c>
      <c r="AB27" s="20">
        <v>0</v>
      </c>
      <c r="AC27" s="20">
        <f t="shared" si="11"/>
        <v>0</v>
      </c>
      <c r="AD27" s="20">
        <v>0</v>
      </c>
      <c r="AG27" s="7">
        <v>2</v>
      </c>
      <c r="AH27" s="3">
        <v>506</v>
      </c>
      <c r="AI27" s="2" t="s">
        <v>45</v>
      </c>
      <c r="AJ27" s="21" t="s">
        <v>64</v>
      </c>
      <c r="AK27" s="22">
        <v>13</v>
      </c>
      <c r="AM27" s="7">
        <v>2</v>
      </c>
      <c r="AN27" s="3">
        <v>506</v>
      </c>
      <c r="AO27" s="2" t="s">
        <v>105</v>
      </c>
      <c r="AP27" s="21" t="s">
        <v>64</v>
      </c>
      <c r="AQ27" s="22">
        <v>13</v>
      </c>
    </row>
    <row r="28" spans="1:43" x14ac:dyDescent="0.3">
      <c r="B28" s="13"/>
      <c r="C28" s="13"/>
      <c r="D28" s="16"/>
      <c r="N28" s="14"/>
      <c r="O28" s="14"/>
      <c r="P28" s="14"/>
      <c r="Q28" s="14"/>
      <c r="R28" s="14"/>
      <c r="S28" s="14"/>
      <c r="T28" s="14"/>
      <c r="U28" s="14"/>
      <c r="W28" s="14"/>
      <c r="X28" s="14"/>
      <c r="Y28" s="14"/>
      <c r="Z28" s="14"/>
      <c r="AA28" s="14"/>
      <c r="AB28" s="14"/>
      <c r="AC28" s="14"/>
      <c r="AD28" s="14"/>
    </row>
    <row r="29" spans="1:43" x14ac:dyDescent="0.3">
      <c r="A29" s="14"/>
      <c r="B29" s="4"/>
      <c r="C29" s="8" t="s">
        <v>13</v>
      </c>
      <c r="D29" s="16"/>
      <c r="E29" s="8"/>
      <c r="F29" s="8"/>
      <c r="G29" s="8"/>
      <c r="H29" s="14"/>
      <c r="I29" s="8"/>
      <c r="J29" s="8"/>
      <c r="N29" s="14"/>
      <c r="O29" s="13"/>
      <c r="P29" s="13"/>
      <c r="Q29" s="16"/>
      <c r="R29" s="8"/>
      <c r="S29" s="14"/>
      <c r="U29"/>
      <c r="W29" s="14"/>
      <c r="X29" s="13"/>
      <c r="Y29" s="13"/>
      <c r="Z29" s="16"/>
      <c r="AA29" s="8"/>
      <c r="AB29" s="14"/>
      <c r="AD29"/>
    </row>
    <row r="30" spans="1:43" x14ac:dyDescent="0.3">
      <c r="A30" s="14"/>
      <c r="B30" s="13"/>
      <c r="C30" s="13"/>
      <c r="D30" s="16"/>
      <c r="E30" s="8"/>
      <c r="F30" s="8"/>
      <c r="G30" s="8"/>
      <c r="H30" s="14"/>
      <c r="I30" s="8"/>
      <c r="J30" s="8"/>
      <c r="N30" s="8"/>
      <c r="W30" s="8"/>
    </row>
    <row r="31" spans="1:43" x14ac:dyDescent="0.3">
      <c r="A31" s="14"/>
      <c r="B31" s="13"/>
      <c r="C31" s="13"/>
      <c r="D31" s="16"/>
      <c r="E31" s="8"/>
      <c r="F31" s="8"/>
      <c r="G31" s="8"/>
      <c r="H31" s="14"/>
      <c r="I31" s="8"/>
      <c r="J31" s="8"/>
      <c r="T31" s="8"/>
      <c r="U31"/>
      <c r="V31"/>
      <c r="W31"/>
      <c r="Z31"/>
      <c r="AB31"/>
      <c r="AD31"/>
    </row>
    <row r="32" spans="1:43" x14ac:dyDescent="0.3">
      <c r="A32" s="8"/>
      <c r="B32" s="8"/>
      <c r="C32" s="8"/>
      <c r="D32" s="16"/>
      <c r="E32" s="8"/>
      <c r="F32" s="8"/>
      <c r="G32" s="8"/>
      <c r="H32" s="14"/>
      <c r="I32" s="8"/>
      <c r="J32" s="8"/>
      <c r="T32" s="8"/>
      <c r="U32"/>
      <c r="V32"/>
      <c r="W32"/>
      <c r="Z32"/>
      <c r="AB32"/>
      <c r="AD32"/>
    </row>
    <row r="33" spans="1:44" ht="15" customHeight="1" x14ac:dyDescent="0.3">
      <c r="A33" s="11" t="s">
        <v>24</v>
      </c>
      <c r="B33" s="11"/>
      <c r="C33" s="11" t="s">
        <v>25</v>
      </c>
      <c r="D33" s="12"/>
      <c r="E33" s="11"/>
      <c r="F33" s="11"/>
      <c r="G33" s="11"/>
      <c r="H33" s="12"/>
      <c r="I33" s="8"/>
      <c r="J33" s="8"/>
      <c r="N33" s="11" t="s">
        <v>24</v>
      </c>
      <c r="O33" s="11"/>
      <c r="P33" s="11" t="s">
        <v>100</v>
      </c>
      <c r="Q33" s="12"/>
      <c r="R33" s="11"/>
      <c r="S33" s="12"/>
      <c r="U33" s="11" t="s">
        <v>24</v>
      </c>
      <c r="V33"/>
      <c r="W33" s="11" t="s">
        <v>24</v>
      </c>
      <c r="X33" s="11"/>
      <c r="Y33" s="11" t="s">
        <v>100</v>
      </c>
      <c r="Z33" s="12"/>
      <c r="AA33" s="11"/>
      <c r="AB33" s="12"/>
      <c r="AD33" s="11" t="s">
        <v>24</v>
      </c>
      <c r="AG33" s="7">
        <v>1</v>
      </c>
      <c r="AH33" s="3">
        <v>501</v>
      </c>
      <c r="AI33" s="2" t="s">
        <v>155</v>
      </c>
      <c r="AJ33" s="21" t="s">
        <v>3</v>
      </c>
      <c r="AK33" s="23">
        <v>14</v>
      </c>
      <c r="AM33" s="7">
        <v>1</v>
      </c>
      <c r="AN33" s="3">
        <v>501</v>
      </c>
      <c r="AO33" s="2" t="s">
        <v>156</v>
      </c>
      <c r="AP33" s="21" t="s">
        <v>3</v>
      </c>
      <c r="AQ33" s="3">
        <v>14</v>
      </c>
      <c r="AR33" s="23">
        <v>41</v>
      </c>
    </row>
    <row r="34" spans="1:44" ht="15" customHeight="1" x14ac:dyDescent="0.3">
      <c r="A34" s="6"/>
      <c r="B34" s="6"/>
      <c r="C34" s="6"/>
      <c r="D34" s="7"/>
      <c r="E34" s="6"/>
      <c r="F34" s="6"/>
      <c r="G34" s="6"/>
      <c r="H34" s="246" t="s">
        <v>10</v>
      </c>
      <c r="I34" s="8"/>
      <c r="J34" s="8"/>
      <c r="N34" s="6"/>
      <c r="O34" s="6"/>
      <c r="P34" s="6"/>
      <c r="Q34" s="7"/>
      <c r="R34" s="6"/>
      <c r="S34" s="6"/>
      <c r="T34" s="6"/>
      <c r="U34" s="246" t="s">
        <v>10</v>
      </c>
      <c r="V34" s="8"/>
      <c r="W34" s="6"/>
      <c r="X34" s="6"/>
      <c r="Y34" s="6"/>
      <c r="Z34" s="7"/>
      <c r="AA34" s="6"/>
      <c r="AB34" s="6"/>
      <c r="AC34" s="6"/>
      <c r="AD34" s="246" t="s">
        <v>10</v>
      </c>
      <c r="AG34" s="7">
        <v>2</v>
      </c>
      <c r="AH34" s="3">
        <v>520</v>
      </c>
      <c r="AI34" s="2" t="s">
        <v>157</v>
      </c>
      <c r="AJ34" s="21" t="s">
        <v>3</v>
      </c>
      <c r="AK34" s="23">
        <v>11</v>
      </c>
      <c r="AM34" s="7">
        <v>2</v>
      </c>
      <c r="AN34" s="3">
        <v>520</v>
      </c>
      <c r="AO34" s="2" t="s">
        <v>158</v>
      </c>
      <c r="AP34" s="21" t="s">
        <v>3</v>
      </c>
      <c r="AQ34" s="3">
        <v>11</v>
      </c>
      <c r="AR34" s="23">
        <v>35</v>
      </c>
    </row>
    <row r="35" spans="1:44" x14ac:dyDescent="0.3">
      <c r="A35" s="7" t="s">
        <v>79</v>
      </c>
      <c r="B35" s="7" t="s">
        <v>6</v>
      </c>
      <c r="C35" s="7" t="s">
        <v>90</v>
      </c>
      <c r="D35" s="7" t="s">
        <v>1</v>
      </c>
      <c r="E35" s="7" t="s">
        <v>7</v>
      </c>
      <c r="F35" s="7" t="s">
        <v>8</v>
      </c>
      <c r="G35" s="7" t="s">
        <v>9</v>
      </c>
      <c r="H35" s="246"/>
      <c r="I35" s="8"/>
      <c r="J35" s="8"/>
      <c r="N35" s="7" t="s">
        <v>79</v>
      </c>
      <c r="O35" s="7" t="s">
        <v>6</v>
      </c>
      <c r="P35" s="7" t="s">
        <v>90</v>
      </c>
      <c r="Q35" s="7" t="s">
        <v>1</v>
      </c>
      <c r="R35" s="7" t="s">
        <v>7</v>
      </c>
      <c r="S35" s="7" t="s">
        <v>8</v>
      </c>
      <c r="T35" s="7" t="s">
        <v>9</v>
      </c>
      <c r="U35" s="246"/>
      <c r="V35" s="8"/>
      <c r="W35" s="7" t="s">
        <v>79</v>
      </c>
      <c r="X35" s="7" t="s">
        <v>6</v>
      </c>
      <c r="Y35" s="7" t="s">
        <v>90</v>
      </c>
      <c r="Z35" s="7" t="s">
        <v>1</v>
      </c>
      <c r="AA35" s="7" t="s">
        <v>7</v>
      </c>
      <c r="AB35" s="7" t="s">
        <v>8</v>
      </c>
      <c r="AC35" s="7" t="s">
        <v>9</v>
      </c>
      <c r="AD35" s="246"/>
      <c r="AG35" s="7">
        <v>3</v>
      </c>
      <c r="AH35" s="3">
        <v>555</v>
      </c>
      <c r="AI35" s="2" t="s">
        <v>159</v>
      </c>
      <c r="AJ35" s="21" t="s">
        <v>3</v>
      </c>
      <c r="AK35" s="23">
        <v>9</v>
      </c>
      <c r="AM35" s="7">
        <v>3</v>
      </c>
      <c r="AN35" s="3">
        <v>555</v>
      </c>
      <c r="AO35" s="2" t="s">
        <v>160</v>
      </c>
      <c r="AP35" s="21" t="s">
        <v>3</v>
      </c>
      <c r="AQ35" s="3">
        <v>9</v>
      </c>
      <c r="AR35" s="23">
        <v>31</v>
      </c>
    </row>
    <row r="36" spans="1:44" x14ac:dyDescent="0.3">
      <c r="A36" s="7">
        <v>1</v>
      </c>
      <c r="B36" s="3">
        <v>522</v>
      </c>
      <c r="C36" s="2" t="s">
        <v>161</v>
      </c>
      <c r="D36" s="21" t="s">
        <v>2</v>
      </c>
      <c r="E36" s="22">
        <v>28</v>
      </c>
      <c r="F36" s="3">
        <v>15</v>
      </c>
      <c r="G36" s="22">
        <f t="shared" ref="G36:G63" si="12">E36+F36</f>
        <v>43</v>
      </c>
      <c r="H36" s="23">
        <f t="shared" ref="H36:H57" si="13">G36</f>
        <v>43</v>
      </c>
      <c r="I36" s="8"/>
      <c r="J36" s="8"/>
      <c r="N36" s="7">
        <v>1</v>
      </c>
      <c r="O36" s="3">
        <v>522</v>
      </c>
      <c r="P36" s="2" t="s">
        <v>161</v>
      </c>
      <c r="Q36" s="21" t="s">
        <v>2</v>
      </c>
      <c r="R36" s="22">
        <v>28</v>
      </c>
      <c r="S36" s="3">
        <v>15</v>
      </c>
      <c r="T36" s="22">
        <f t="shared" ref="T36:T63" si="14">R36+S36</f>
        <v>43</v>
      </c>
      <c r="U36" s="23">
        <f t="shared" ref="U36:U57" si="15">T36</f>
        <v>43</v>
      </c>
      <c r="V36" s="8"/>
      <c r="W36" s="7">
        <v>1</v>
      </c>
      <c r="X36" s="3">
        <v>522</v>
      </c>
      <c r="Y36" s="2" t="s">
        <v>162</v>
      </c>
      <c r="Z36" s="21" t="s">
        <v>2</v>
      </c>
      <c r="AA36" s="22">
        <v>28</v>
      </c>
      <c r="AB36" s="3">
        <v>15</v>
      </c>
      <c r="AC36" s="22">
        <f t="shared" ref="AC36:AC63" si="16">AA36+AB36</f>
        <v>43</v>
      </c>
      <c r="AD36" s="23">
        <f t="shared" ref="AD36:AD57" si="17">AC36</f>
        <v>43</v>
      </c>
      <c r="AG36" s="7">
        <v>4</v>
      </c>
      <c r="AH36" s="5">
        <v>519</v>
      </c>
      <c r="AI36" s="2" t="s">
        <v>163</v>
      </c>
      <c r="AJ36" s="21" t="s">
        <v>3</v>
      </c>
      <c r="AK36" s="25">
        <v>1.5</v>
      </c>
      <c r="AM36" s="7">
        <v>4</v>
      </c>
      <c r="AN36" s="5">
        <v>519</v>
      </c>
      <c r="AO36" s="2" t="s">
        <v>164</v>
      </c>
      <c r="AP36" s="21" t="s">
        <v>3</v>
      </c>
      <c r="AQ36" s="3">
        <v>3</v>
      </c>
      <c r="AR36" s="25">
        <v>9.5</v>
      </c>
    </row>
    <row r="37" spans="1:44" x14ac:dyDescent="0.3">
      <c r="A37" s="7">
        <v>2</v>
      </c>
      <c r="B37" s="3">
        <v>501</v>
      </c>
      <c r="C37" s="2" t="s">
        <v>155</v>
      </c>
      <c r="D37" s="21" t="s">
        <v>3</v>
      </c>
      <c r="E37" s="22">
        <v>27</v>
      </c>
      <c r="F37" s="3">
        <v>14</v>
      </c>
      <c r="G37" s="22">
        <f t="shared" si="12"/>
        <v>41</v>
      </c>
      <c r="H37" s="23">
        <f t="shared" si="13"/>
        <v>41</v>
      </c>
      <c r="I37" s="8"/>
      <c r="J37" s="8"/>
      <c r="N37" s="7">
        <v>2</v>
      </c>
      <c r="O37" s="3">
        <v>501</v>
      </c>
      <c r="P37" s="2" t="s">
        <v>155</v>
      </c>
      <c r="Q37" s="21" t="s">
        <v>3</v>
      </c>
      <c r="R37" s="22">
        <v>27</v>
      </c>
      <c r="S37" s="3">
        <v>14</v>
      </c>
      <c r="T37" s="22">
        <f t="shared" si="14"/>
        <v>41</v>
      </c>
      <c r="U37" s="23">
        <f t="shared" si="15"/>
        <v>41</v>
      </c>
      <c r="V37" s="8"/>
      <c r="W37" s="7">
        <v>2</v>
      </c>
      <c r="X37" s="3">
        <v>501</v>
      </c>
      <c r="Y37" s="2" t="s">
        <v>156</v>
      </c>
      <c r="Z37" s="21" t="s">
        <v>3</v>
      </c>
      <c r="AA37" s="22">
        <v>27</v>
      </c>
      <c r="AB37" s="3">
        <v>14</v>
      </c>
      <c r="AC37" s="22">
        <f t="shared" si="16"/>
        <v>41</v>
      </c>
      <c r="AD37" s="23">
        <f t="shared" si="17"/>
        <v>41</v>
      </c>
      <c r="AG37" s="7">
        <v>5</v>
      </c>
      <c r="AH37" s="3">
        <v>598</v>
      </c>
      <c r="AI37" s="2" t="s">
        <v>165</v>
      </c>
      <c r="AJ37" s="21" t="s">
        <v>3</v>
      </c>
      <c r="AK37" s="23">
        <v>0</v>
      </c>
      <c r="AM37" s="7">
        <v>5</v>
      </c>
      <c r="AN37" s="3">
        <v>598</v>
      </c>
      <c r="AO37" s="2" t="s">
        <v>166</v>
      </c>
      <c r="AP37" s="21" t="s">
        <v>3</v>
      </c>
      <c r="AQ37" s="3">
        <v>0</v>
      </c>
      <c r="AR37" s="23">
        <v>13</v>
      </c>
    </row>
    <row r="38" spans="1:44" x14ac:dyDescent="0.3">
      <c r="A38" s="7">
        <v>3</v>
      </c>
      <c r="B38" s="3">
        <v>554</v>
      </c>
      <c r="C38" s="2" t="s">
        <v>167</v>
      </c>
      <c r="D38" s="21" t="s">
        <v>2</v>
      </c>
      <c r="E38" s="22">
        <v>26</v>
      </c>
      <c r="F38" s="3">
        <v>14</v>
      </c>
      <c r="G38" s="22">
        <f t="shared" si="12"/>
        <v>40</v>
      </c>
      <c r="H38" s="23">
        <f t="shared" si="13"/>
        <v>40</v>
      </c>
      <c r="I38" s="8"/>
      <c r="J38" s="8"/>
      <c r="N38" s="7">
        <v>3</v>
      </c>
      <c r="O38" s="3">
        <v>554</v>
      </c>
      <c r="P38" s="2" t="s">
        <v>167</v>
      </c>
      <c r="Q38" s="21" t="s">
        <v>2</v>
      </c>
      <c r="R38" s="22">
        <v>26</v>
      </c>
      <c r="S38" s="3">
        <v>14</v>
      </c>
      <c r="T38" s="22">
        <f t="shared" si="14"/>
        <v>40</v>
      </c>
      <c r="U38" s="23">
        <f t="shared" si="15"/>
        <v>40</v>
      </c>
      <c r="V38" s="8"/>
      <c r="W38" s="7">
        <v>3</v>
      </c>
      <c r="X38" s="3">
        <v>554</v>
      </c>
      <c r="Y38" s="2" t="s">
        <v>168</v>
      </c>
      <c r="Z38" s="21" t="s">
        <v>2</v>
      </c>
      <c r="AA38" s="22">
        <v>26</v>
      </c>
      <c r="AB38" s="3">
        <v>14</v>
      </c>
      <c r="AC38" s="22">
        <f t="shared" si="16"/>
        <v>40</v>
      </c>
      <c r="AD38" s="23">
        <f t="shared" si="17"/>
        <v>40</v>
      </c>
      <c r="AG38" s="7">
        <v>6</v>
      </c>
      <c r="AH38" s="5">
        <v>571</v>
      </c>
      <c r="AI38" s="2" t="s">
        <v>169</v>
      </c>
      <c r="AJ38" s="21" t="s">
        <v>170</v>
      </c>
      <c r="AK38" s="25">
        <v>0</v>
      </c>
      <c r="AM38" s="7">
        <v>6</v>
      </c>
      <c r="AN38" s="5">
        <v>571</v>
      </c>
      <c r="AO38" s="2" t="s">
        <v>171</v>
      </c>
      <c r="AP38" s="21" t="s">
        <v>170</v>
      </c>
      <c r="AQ38" s="3">
        <v>0</v>
      </c>
      <c r="AR38" s="25">
        <v>5</v>
      </c>
    </row>
    <row r="39" spans="1:44" x14ac:dyDescent="0.3">
      <c r="A39" s="7">
        <v>4</v>
      </c>
      <c r="B39" s="3">
        <v>11</v>
      </c>
      <c r="C39" s="18" t="s">
        <v>172</v>
      </c>
      <c r="D39" s="21" t="s">
        <v>2</v>
      </c>
      <c r="E39" s="22">
        <v>25</v>
      </c>
      <c r="F39" s="3">
        <v>13</v>
      </c>
      <c r="G39" s="22">
        <f t="shared" si="12"/>
        <v>38</v>
      </c>
      <c r="H39" s="23">
        <f t="shared" si="13"/>
        <v>38</v>
      </c>
      <c r="I39" s="8"/>
      <c r="J39" s="8"/>
      <c r="N39" s="7">
        <v>4</v>
      </c>
      <c r="O39" s="3">
        <v>11</v>
      </c>
      <c r="P39" s="18" t="s">
        <v>172</v>
      </c>
      <c r="Q39" s="21" t="s">
        <v>2</v>
      </c>
      <c r="R39" s="22">
        <v>25</v>
      </c>
      <c r="S39" s="3">
        <v>13</v>
      </c>
      <c r="T39" s="22">
        <f t="shared" si="14"/>
        <v>38</v>
      </c>
      <c r="U39" s="23">
        <f t="shared" si="15"/>
        <v>38</v>
      </c>
      <c r="V39" s="8"/>
      <c r="W39" s="7">
        <v>4</v>
      </c>
      <c r="X39" s="3">
        <v>11</v>
      </c>
      <c r="Y39" s="18" t="s">
        <v>173</v>
      </c>
      <c r="Z39" s="21" t="s">
        <v>2</v>
      </c>
      <c r="AA39" s="22">
        <v>25</v>
      </c>
      <c r="AB39" s="3">
        <v>13</v>
      </c>
      <c r="AC39" s="22">
        <f t="shared" si="16"/>
        <v>38</v>
      </c>
      <c r="AD39" s="23">
        <f t="shared" si="17"/>
        <v>38</v>
      </c>
      <c r="AG39" s="7">
        <v>7</v>
      </c>
      <c r="AH39" s="5">
        <v>560</v>
      </c>
      <c r="AI39" s="2" t="s">
        <v>174</v>
      </c>
      <c r="AJ39" s="21" t="s">
        <v>3</v>
      </c>
      <c r="AK39" s="25">
        <v>0</v>
      </c>
      <c r="AM39" s="7">
        <v>7</v>
      </c>
      <c r="AN39" s="5">
        <v>560</v>
      </c>
      <c r="AO39" s="2" t="s">
        <v>175</v>
      </c>
      <c r="AP39" s="21" t="s">
        <v>3</v>
      </c>
      <c r="AQ39" s="3">
        <v>0</v>
      </c>
      <c r="AR39" s="25">
        <v>3</v>
      </c>
    </row>
    <row r="40" spans="1:44" x14ac:dyDescent="0.3">
      <c r="A40" s="7">
        <v>5</v>
      </c>
      <c r="B40" s="3">
        <v>520</v>
      </c>
      <c r="C40" s="2" t="s">
        <v>157</v>
      </c>
      <c r="D40" s="21" t="s">
        <v>3</v>
      </c>
      <c r="E40" s="22">
        <v>24</v>
      </c>
      <c r="F40" s="3">
        <v>11</v>
      </c>
      <c r="G40" s="22">
        <f t="shared" si="12"/>
        <v>35</v>
      </c>
      <c r="H40" s="23">
        <f t="shared" si="13"/>
        <v>35</v>
      </c>
      <c r="I40" s="8"/>
      <c r="J40" s="8"/>
      <c r="N40" s="7">
        <v>5</v>
      </c>
      <c r="O40" s="3">
        <v>520</v>
      </c>
      <c r="P40" s="2" t="s">
        <v>157</v>
      </c>
      <c r="Q40" s="21" t="s">
        <v>3</v>
      </c>
      <c r="R40" s="22">
        <v>24</v>
      </c>
      <c r="S40" s="3">
        <v>11</v>
      </c>
      <c r="T40" s="22">
        <f t="shared" si="14"/>
        <v>35</v>
      </c>
      <c r="U40" s="23">
        <f t="shared" si="15"/>
        <v>35</v>
      </c>
      <c r="V40" s="8"/>
      <c r="W40" s="7">
        <v>5</v>
      </c>
      <c r="X40" s="3">
        <v>520</v>
      </c>
      <c r="Y40" s="2" t="s">
        <v>158</v>
      </c>
      <c r="Z40" s="21" t="s">
        <v>3</v>
      </c>
      <c r="AA40" s="22">
        <v>24</v>
      </c>
      <c r="AB40" s="3">
        <v>11</v>
      </c>
      <c r="AC40" s="22">
        <f t="shared" si="16"/>
        <v>35</v>
      </c>
      <c r="AD40" s="23">
        <f t="shared" si="17"/>
        <v>35</v>
      </c>
      <c r="AG40" s="7">
        <v>8</v>
      </c>
      <c r="AH40" s="5">
        <v>544</v>
      </c>
      <c r="AI40" s="2" t="s">
        <v>176</v>
      </c>
      <c r="AJ40" s="21" t="s">
        <v>3</v>
      </c>
      <c r="AK40" s="25">
        <v>0</v>
      </c>
      <c r="AM40" s="7">
        <v>8</v>
      </c>
      <c r="AN40" s="5">
        <v>544</v>
      </c>
      <c r="AO40" s="2" t="s">
        <v>177</v>
      </c>
      <c r="AP40" s="21" t="s">
        <v>3</v>
      </c>
      <c r="AQ40" s="3">
        <v>0</v>
      </c>
      <c r="AR40" s="25">
        <v>1</v>
      </c>
    </row>
    <row r="41" spans="1:44" x14ac:dyDescent="0.3">
      <c r="A41" s="7">
        <v>6</v>
      </c>
      <c r="B41" s="3">
        <v>511</v>
      </c>
      <c r="C41" s="2" t="s">
        <v>178</v>
      </c>
      <c r="D41" s="21" t="s">
        <v>179</v>
      </c>
      <c r="E41" s="22">
        <v>23</v>
      </c>
      <c r="F41" s="3">
        <v>15</v>
      </c>
      <c r="G41" s="22">
        <f t="shared" si="12"/>
        <v>38</v>
      </c>
      <c r="H41" s="23">
        <f t="shared" si="13"/>
        <v>38</v>
      </c>
      <c r="I41" s="8"/>
      <c r="J41" s="8"/>
      <c r="N41" s="7">
        <v>6</v>
      </c>
      <c r="O41" s="3">
        <v>511</v>
      </c>
      <c r="P41" s="2" t="s">
        <v>178</v>
      </c>
      <c r="Q41" s="21" t="s">
        <v>179</v>
      </c>
      <c r="R41" s="22">
        <v>23</v>
      </c>
      <c r="S41" s="3">
        <v>15</v>
      </c>
      <c r="T41" s="22">
        <f t="shared" si="14"/>
        <v>38</v>
      </c>
      <c r="U41" s="23">
        <f t="shared" si="15"/>
        <v>38</v>
      </c>
      <c r="V41" s="8"/>
      <c r="W41" s="7">
        <v>6</v>
      </c>
      <c r="X41" s="3">
        <v>511</v>
      </c>
      <c r="Y41" s="2" t="s">
        <v>180</v>
      </c>
      <c r="Z41" s="21" t="s">
        <v>179</v>
      </c>
      <c r="AA41" s="22">
        <v>23</v>
      </c>
      <c r="AB41" s="3">
        <v>15</v>
      </c>
      <c r="AC41" s="22">
        <f t="shared" si="16"/>
        <v>38</v>
      </c>
      <c r="AD41" s="23">
        <f t="shared" si="17"/>
        <v>38</v>
      </c>
      <c r="AG41" s="7" t="s">
        <v>181</v>
      </c>
      <c r="AH41" s="65">
        <v>318</v>
      </c>
      <c r="AI41" s="66" t="s">
        <v>182</v>
      </c>
      <c r="AJ41" s="67" t="s">
        <v>3</v>
      </c>
      <c r="AK41" s="74">
        <v>0</v>
      </c>
      <c r="AM41" s="7" t="s">
        <v>181</v>
      </c>
      <c r="AN41" s="65">
        <v>318</v>
      </c>
      <c r="AO41" s="66" t="s">
        <v>183</v>
      </c>
      <c r="AP41" s="67" t="s">
        <v>3</v>
      </c>
      <c r="AQ41" s="74">
        <v>0</v>
      </c>
      <c r="AR41" s="74">
        <v>0</v>
      </c>
    </row>
    <row r="42" spans="1:44" x14ac:dyDescent="0.3">
      <c r="A42" s="7">
        <v>7</v>
      </c>
      <c r="B42" s="3">
        <v>555</v>
      </c>
      <c r="C42" s="2" t="s">
        <v>159</v>
      </c>
      <c r="D42" s="21" t="s">
        <v>3</v>
      </c>
      <c r="E42" s="22">
        <v>22</v>
      </c>
      <c r="F42" s="3">
        <v>9</v>
      </c>
      <c r="G42" s="22">
        <f t="shared" si="12"/>
        <v>31</v>
      </c>
      <c r="H42" s="23">
        <f t="shared" si="13"/>
        <v>31</v>
      </c>
      <c r="I42" s="8"/>
      <c r="J42" s="8"/>
      <c r="N42" s="7">
        <v>7</v>
      </c>
      <c r="O42" s="3">
        <v>555</v>
      </c>
      <c r="P42" s="2" t="s">
        <v>159</v>
      </c>
      <c r="Q42" s="21" t="s">
        <v>3</v>
      </c>
      <c r="R42" s="22">
        <v>22</v>
      </c>
      <c r="S42" s="3">
        <v>9</v>
      </c>
      <c r="T42" s="22">
        <f t="shared" si="14"/>
        <v>31</v>
      </c>
      <c r="U42" s="23">
        <f t="shared" si="15"/>
        <v>31</v>
      </c>
      <c r="V42" s="8"/>
      <c r="W42" s="7">
        <v>7</v>
      </c>
      <c r="X42" s="3">
        <v>555</v>
      </c>
      <c r="Y42" s="2" t="s">
        <v>160</v>
      </c>
      <c r="Z42" s="21" t="s">
        <v>3</v>
      </c>
      <c r="AA42" s="22">
        <v>22</v>
      </c>
      <c r="AB42" s="3">
        <v>9</v>
      </c>
      <c r="AC42" s="22">
        <f t="shared" si="16"/>
        <v>31</v>
      </c>
      <c r="AD42" s="23">
        <f t="shared" si="17"/>
        <v>31</v>
      </c>
      <c r="AG42" s="7"/>
      <c r="AH42" s="3"/>
      <c r="AI42" s="2"/>
      <c r="AJ42" s="21"/>
      <c r="AK42" s="23"/>
      <c r="AM42" s="7"/>
      <c r="AN42" s="3"/>
      <c r="AO42" s="2"/>
      <c r="AP42" s="21"/>
      <c r="AQ42" s="3"/>
      <c r="AR42" s="23"/>
    </row>
    <row r="43" spans="1:44" x14ac:dyDescent="0.3">
      <c r="A43" s="7">
        <v>8</v>
      </c>
      <c r="B43" s="3">
        <v>567</v>
      </c>
      <c r="C43" s="2" t="s">
        <v>184</v>
      </c>
      <c r="D43" s="21" t="s">
        <v>4</v>
      </c>
      <c r="E43" s="22">
        <v>21</v>
      </c>
      <c r="F43" s="3">
        <v>14</v>
      </c>
      <c r="G43" s="22">
        <f t="shared" si="12"/>
        <v>35</v>
      </c>
      <c r="H43" s="23">
        <f t="shared" si="13"/>
        <v>35</v>
      </c>
      <c r="I43" s="8"/>
      <c r="J43" s="8"/>
      <c r="N43" s="7">
        <v>8</v>
      </c>
      <c r="O43" s="3">
        <v>567</v>
      </c>
      <c r="P43" s="2" t="s">
        <v>184</v>
      </c>
      <c r="Q43" s="21" t="s">
        <v>4</v>
      </c>
      <c r="R43" s="22">
        <v>21</v>
      </c>
      <c r="S43" s="3">
        <v>14</v>
      </c>
      <c r="T43" s="22">
        <f t="shared" si="14"/>
        <v>35</v>
      </c>
      <c r="U43" s="23">
        <f t="shared" si="15"/>
        <v>35</v>
      </c>
      <c r="V43" s="8"/>
      <c r="W43" s="7">
        <v>8</v>
      </c>
      <c r="X43" s="3">
        <v>567</v>
      </c>
      <c r="Y43" s="2" t="s">
        <v>185</v>
      </c>
      <c r="Z43" s="21" t="s">
        <v>4</v>
      </c>
      <c r="AA43" s="22">
        <v>21</v>
      </c>
      <c r="AB43" s="3">
        <v>14</v>
      </c>
      <c r="AC43" s="22">
        <f t="shared" si="16"/>
        <v>35</v>
      </c>
      <c r="AD43" s="23">
        <f t="shared" si="17"/>
        <v>35</v>
      </c>
      <c r="AG43" s="7">
        <v>1</v>
      </c>
      <c r="AH43" s="3">
        <v>522</v>
      </c>
      <c r="AI43" s="2" t="s">
        <v>161</v>
      </c>
      <c r="AJ43" s="21" t="s">
        <v>2</v>
      </c>
      <c r="AK43" s="23">
        <v>15</v>
      </c>
      <c r="AM43" s="7">
        <v>1</v>
      </c>
      <c r="AN43" s="3">
        <v>522</v>
      </c>
      <c r="AO43" s="2" t="s">
        <v>162</v>
      </c>
      <c r="AP43" s="21" t="s">
        <v>2</v>
      </c>
      <c r="AQ43" s="3">
        <v>15</v>
      </c>
      <c r="AR43" s="23">
        <v>43</v>
      </c>
    </row>
    <row r="44" spans="1:44" x14ac:dyDescent="0.3">
      <c r="A44" s="7">
        <v>9</v>
      </c>
      <c r="B44" s="3">
        <v>551</v>
      </c>
      <c r="C44" s="2" t="s">
        <v>186</v>
      </c>
      <c r="D44" s="21" t="s">
        <v>4</v>
      </c>
      <c r="E44" s="22">
        <v>20</v>
      </c>
      <c r="F44" s="3">
        <v>13</v>
      </c>
      <c r="G44" s="22">
        <f t="shared" si="12"/>
        <v>33</v>
      </c>
      <c r="H44" s="23">
        <f t="shared" si="13"/>
        <v>33</v>
      </c>
      <c r="I44" s="8"/>
      <c r="J44" s="8"/>
      <c r="N44" s="7">
        <v>9</v>
      </c>
      <c r="O44" s="3">
        <v>551</v>
      </c>
      <c r="P44" s="2" t="s">
        <v>186</v>
      </c>
      <c r="Q44" s="21" t="s">
        <v>4</v>
      </c>
      <c r="R44" s="22">
        <v>20</v>
      </c>
      <c r="S44" s="3">
        <v>13</v>
      </c>
      <c r="T44" s="22">
        <f t="shared" si="14"/>
        <v>33</v>
      </c>
      <c r="U44" s="23">
        <f t="shared" si="15"/>
        <v>33</v>
      </c>
      <c r="V44" s="8"/>
      <c r="W44" s="7">
        <v>9</v>
      </c>
      <c r="X44" s="3">
        <v>551</v>
      </c>
      <c r="Y44" s="2" t="s">
        <v>187</v>
      </c>
      <c r="Z44" s="21" t="s">
        <v>4</v>
      </c>
      <c r="AA44" s="22">
        <v>20</v>
      </c>
      <c r="AB44" s="3">
        <v>13</v>
      </c>
      <c r="AC44" s="22">
        <f t="shared" si="16"/>
        <v>33</v>
      </c>
      <c r="AD44" s="23">
        <f t="shared" si="17"/>
        <v>33</v>
      </c>
      <c r="AG44" s="7">
        <v>2</v>
      </c>
      <c r="AH44" s="3">
        <v>554</v>
      </c>
      <c r="AI44" s="2" t="s">
        <v>167</v>
      </c>
      <c r="AJ44" s="21" t="s">
        <v>2</v>
      </c>
      <c r="AK44" s="23">
        <v>14</v>
      </c>
      <c r="AM44" s="7">
        <v>2</v>
      </c>
      <c r="AN44" s="3">
        <v>554</v>
      </c>
      <c r="AO44" s="2" t="s">
        <v>168</v>
      </c>
      <c r="AP44" s="21" t="s">
        <v>2</v>
      </c>
      <c r="AQ44" s="3">
        <v>14</v>
      </c>
      <c r="AR44" s="23">
        <v>40</v>
      </c>
    </row>
    <row r="45" spans="1:44" x14ac:dyDescent="0.3">
      <c r="A45" s="7">
        <v>10</v>
      </c>
      <c r="B45" s="3">
        <v>545</v>
      </c>
      <c r="C45" s="2" t="s">
        <v>188</v>
      </c>
      <c r="D45" s="21" t="s">
        <v>2</v>
      </c>
      <c r="E45" s="22">
        <v>19</v>
      </c>
      <c r="F45" s="3">
        <v>9</v>
      </c>
      <c r="G45" s="22">
        <f t="shared" si="12"/>
        <v>28</v>
      </c>
      <c r="H45" s="23">
        <f t="shared" si="13"/>
        <v>28</v>
      </c>
      <c r="I45" s="8"/>
      <c r="J45" s="8"/>
      <c r="N45" s="7">
        <v>10</v>
      </c>
      <c r="O45" s="3">
        <v>545</v>
      </c>
      <c r="P45" s="2" t="s">
        <v>188</v>
      </c>
      <c r="Q45" s="21" t="s">
        <v>2</v>
      </c>
      <c r="R45" s="22">
        <v>19</v>
      </c>
      <c r="S45" s="3">
        <v>9</v>
      </c>
      <c r="T45" s="22">
        <f t="shared" si="14"/>
        <v>28</v>
      </c>
      <c r="U45" s="23">
        <f t="shared" si="15"/>
        <v>28</v>
      </c>
      <c r="V45" s="8"/>
      <c r="W45" s="7">
        <v>10</v>
      </c>
      <c r="X45" s="3">
        <v>545</v>
      </c>
      <c r="Y45" s="2" t="s">
        <v>189</v>
      </c>
      <c r="Z45" s="21" t="s">
        <v>2</v>
      </c>
      <c r="AA45" s="22">
        <v>19</v>
      </c>
      <c r="AB45" s="3">
        <v>9</v>
      </c>
      <c r="AC45" s="22">
        <f t="shared" si="16"/>
        <v>28</v>
      </c>
      <c r="AD45" s="23">
        <f t="shared" si="17"/>
        <v>28</v>
      </c>
      <c r="AG45" s="7">
        <v>3</v>
      </c>
      <c r="AH45" s="3">
        <v>11</v>
      </c>
      <c r="AI45" s="18" t="s">
        <v>172</v>
      </c>
      <c r="AJ45" s="21" t="s">
        <v>2</v>
      </c>
      <c r="AK45" s="23">
        <v>13</v>
      </c>
      <c r="AM45" s="7">
        <v>3</v>
      </c>
      <c r="AN45" s="3">
        <v>11</v>
      </c>
      <c r="AO45" s="18" t="s">
        <v>173</v>
      </c>
      <c r="AP45" s="21" t="s">
        <v>2</v>
      </c>
      <c r="AQ45" s="3">
        <v>13</v>
      </c>
      <c r="AR45" s="23">
        <v>38</v>
      </c>
    </row>
    <row r="46" spans="1:44" x14ac:dyDescent="0.3">
      <c r="A46" s="7">
        <v>11</v>
      </c>
      <c r="B46" s="3">
        <v>570</v>
      </c>
      <c r="C46" s="2" t="s">
        <v>190</v>
      </c>
      <c r="D46" s="21" t="s">
        <v>2</v>
      </c>
      <c r="E46" s="22">
        <v>18</v>
      </c>
      <c r="F46" s="3">
        <v>8</v>
      </c>
      <c r="G46" s="22">
        <f t="shared" si="12"/>
        <v>26</v>
      </c>
      <c r="H46" s="23">
        <f t="shared" si="13"/>
        <v>26</v>
      </c>
      <c r="I46" s="8"/>
      <c r="J46" s="8"/>
      <c r="N46" s="7">
        <v>11</v>
      </c>
      <c r="O46" s="3">
        <v>570</v>
      </c>
      <c r="P46" s="2" t="s">
        <v>190</v>
      </c>
      <c r="Q46" s="21" t="s">
        <v>2</v>
      </c>
      <c r="R46" s="22">
        <v>18</v>
      </c>
      <c r="S46" s="3">
        <v>8</v>
      </c>
      <c r="T46" s="22">
        <f t="shared" si="14"/>
        <v>26</v>
      </c>
      <c r="U46" s="23">
        <f t="shared" si="15"/>
        <v>26</v>
      </c>
      <c r="V46" s="8"/>
      <c r="W46" s="7">
        <v>11</v>
      </c>
      <c r="X46" s="3">
        <v>570</v>
      </c>
      <c r="Y46" s="2" t="s">
        <v>191</v>
      </c>
      <c r="Z46" s="21" t="s">
        <v>2</v>
      </c>
      <c r="AA46" s="22">
        <v>18</v>
      </c>
      <c r="AB46" s="3">
        <v>8</v>
      </c>
      <c r="AC46" s="22">
        <f t="shared" si="16"/>
        <v>26</v>
      </c>
      <c r="AD46" s="23">
        <f t="shared" si="17"/>
        <v>26</v>
      </c>
      <c r="AG46" s="7">
        <v>4</v>
      </c>
      <c r="AH46" s="3">
        <v>545</v>
      </c>
      <c r="AI46" s="2" t="s">
        <v>188</v>
      </c>
      <c r="AJ46" s="21" t="s">
        <v>2</v>
      </c>
      <c r="AK46" s="23">
        <v>9</v>
      </c>
      <c r="AM46" s="7">
        <v>4</v>
      </c>
      <c r="AN46" s="3">
        <v>545</v>
      </c>
      <c r="AO46" s="2" t="s">
        <v>189</v>
      </c>
      <c r="AP46" s="21" t="s">
        <v>2</v>
      </c>
      <c r="AQ46" s="3">
        <v>9</v>
      </c>
      <c r="AR46" s="23">
        <v>28</v>
      </c>
    </row>
    <row r="47" spans="1:44" x14ac:dyDescent="0.3">
      <c r="A47" s="7">
        <v>12</v>
      </c>
      <c r="B47" s="3">
        <v>506</v>
      </c>
      <c r="C47" s="2" t="s">
        <v>192</v>
      </c>
      <c r="D47" s="21" t="s">
        <v>64</v>
      </c>
      <c r="E47" s="22">
        <v>17</v>
      </c>
      <c r="F47" s="3">
        <v>14</v>
      </c>
      <c r="G47" s="22">
        <f t="shared" si="12"/>
        <v>31</v>
      </c>
      <c r="H47" s="23">
        <f t="shared" si="13"/>
        <v>31</v>
      </c>
      <c r="I47" s="8"/>
      <c r="J47" s="8"/>
      <c r="N47" s="7">
        <v>12</v>
      </c>
      <c r="O47" s="3">
        <v>506</v>
      </c>
      <c r="P47" s="2" t="s">
        <v>192</v>
      </c>
      <c r="Q47" s="21" t="s">
        <v>64</v>
      </c>
      <c r="R47" s="22">
        <v>17</v>
      </c>
      <c r="S47" s="3">
        <v>14</v>
      </c>
      <c r="T47" s="22">
        <f t="shared" si="14"/>
        <v>31</v>
      </c>
      <c r="U47" s="23">
        <f t="shared" si="15"/>
        <v>31</v>
      </c>
      <c r="V47" s="8"/>
      <c r="W47" s="7">
        <v>12</v>
      </c>
      <c r="X47" s="3">
        <v>506</v>
      </c>
      <c r="Y47" s="2" t="s">
        <v>193</v>
      </c>
      <c r="Z47" s="21" t="s">
        <v>64</v>
      </c>
      <c r="AA47" s="22">
        <v>17</v>
      </c>
      <c r="AB47" s="3">
        <v>14</v>
      </c>
      <c r="AC47" s="22">
        <f t="shared" si="16"/>
        <v>31</v>
      </c>
      <c r="AD47" s="23">
        <f t="shared" si="17"/>
        <v>31</v>
      </c>
      <c r="AG47" s="7">
        <v>5</v>
      </c>
      <c r="AH47" s="3">
        <v>570</v>
      </c>
      <c r="AI47" s="2" t="s">
        <v>190</v>
      </c>
      <c r="AJ47" s="21" t="s">
        <v>2</v>
      </c>
      <c r="AK47" s="23">
        <v>8</v>
      </c>
      <c r="AM47" s="7">
        <v>5</v>
      </c>
      <c r="AN47" s="3">
        <v>570</v>
      </c>
      <c r="AO47" s="2" t="s">
        <v>191</v>
      </c>
      <c r="AP47" s="21" t="s">
        <v>2</v>
      </c>
      <c r="AQ47" s="3">
        <v>8</v>
      </c>
      <c r="AR47" s="23">
        <v>26</v>
      </c>
    </row>
    <row r="48" spans="1:44" x14ac:dyDescent="0.3">
      <c r="A48" s="7">
        <v>13</v>
      </c>
      <c r="B48" s="5">
        <v>519</v>
      </c>
      <c r="C48" s="2" t="s">
        <v>163</v>
      </c>
      <c r="D48" s="21" t="s">
        <v>3</v>
      </c>
      <c r="E48" s="22">
        <v>16</v>
      </c>
      <c r="F48" s="3">
        <v>3</v>
      </c>
      <c r="G48" s="22">
        <f t="shared" si="12"/>
        <v>19</v>
      </c>
      <c r="H48" s="25">
        <f t="shared" ref="H48:H50" si="18">G48/2</f>
        <v>9.5</v>
      </c>
      <c r="I48" s="8"/>
      <c r="J48" s="8"/>
      <c r="N48" s="7">
        <v>13</v>
      </c>
      <c r="O48" s="5">
        <v>519</v>
      </c>
      <c r="P48" s="2" t="s">
        <v>163</v>
      </c>
      <c r="Q48" s="21" t="s">
        <v>3</v>
      </c>
      <c r="R48" s="22">
        <v>16</v>
      </c>
      <c r="S48" s="3">
        <v>3</v>
      </c>
      <c r="T48" s="22">
        <f t="shared" si="14"/>
        <v>19</v>
      </c>
      <c r="U48" s="25">
        <f t="shared" ref="U48:U50" si="19">T48/2</f>
        <v>9.5</v>
      </c>
      <c r="V48" s="8"/>
      <c r="W48" s="7">
        <v>13</v>
      </c>
      <c r="X48" s="5">
        <v>519</v>
      </c>
      <c r="Y48" s="2" t="s">
        <v>164</v>
      </c>
      <c r="Z48" s="21" t="s">
        <v>3</v>
      </c>
      <c r="AA48" s="22">
        <v>16</v>
      </c>
      <c r="AB48" s="3">
        <v>3</v>
      </c>
      <c r="AC48" s="22">
        <f t="shared" si="16"/>
        <v>19</v>
      </c>
      <c r="AD48" s="25">
        <f t="shared" ref="AD48:AD50" si="20">AC48/2</f>
        <v>9.5</v>
      </c>
      <c r="AG48" s="7">
        <v>6</v>
      </c>
      <c r="AH48" s="5">
        <v>512</v>
      </c>
      <c r="AI48" s="2" t="s">
        <v>194</v>
      </c>
      <c r="AJ48" s="21" t="s">
        <v>2</v>
      </c>
      <c r="AK48" s="25">
        <v>3</v>
      </c>
      <c r="AM48" s="7">
        <v>6</v>
      </c>
      <c r="AN48" s="5">
        <v>512</v>
      </c>
      <c r="AO48" s="2" t="s">
        <v>195</v>
      </c>
      <c r="AP48" s="21" t="s">
        <v>2</v>
      </c>
      <c r="AQ48" s="3">
        <v>6</v>
      </c>
      <c r="AR48" s="25">
        <v>10</v>
      </c>
    </row>
    <row r="49" spans="1:44" x14ac:dyDescent="0.3">
      <c r="A49" s="7">
        <v>14</v>
      </c>
      <c r="B49" s="3">
        <v>507</v>
      </c>
      <c r="C49" s="2" t="s">
        <v>196</v>
      </c>
      <c r="D49" s="21" t="s">
        <v>4</v>
      </c>
      <c r="E49" s="22">
        <v>15</v>
      </c>
      <c r="F49" s="3">
        <v>12</v>
      </c>
      <c r="G49" s="22">
        <f t="shared" si="12"/>
        <v>27</v>
      </c>
      <c r="H49" s="23">
        <f t="shared" si="13"/>
        <v>27</v>
      </c>
      <c r="I49" s="8"/>
      <c r="J49" s="8"/>
      <c r="N49" s="7">
        <v>14</v>
      </c>
      <c r="O49" s="3">
        <v>507</v>
      </c>
      <c r="P49" s="2" t="s">
        <v>196</v>
      </c>
      <c r="Q49" s="21" t="s">
        <v>4</v>
      </c>
      <c r="R49" s="22">
        <v>15</v>
      </c>
      <c r="S49" s="3">
        <v>12</v>
      </c>
      <c r="T49" s="22">
        <f t="shared" si="14"/>
        <v>27</v>
      </c>
      <c r="U49" s="23">
        <f t="shared" si="15"/>
        <v>27</v>
      </c>
      <c r="V49" s="8"/>
      <c r="W49" s="7">
        <v>14</v>
      </c>
      <c r="X49" s="3">
        <v>507</v>
      </c>
      <c r="Y49" s="2" t="s">
        <v>197</v>
      </c>
      <c r="Z49" s="21" t="s">
        <v>4</v>
      </c>
      <c r="AA49" s="22">
        <v>15</v>
      </c>
      <c r="AB49" s="3">
        <v>12</v>
      </c>
      <c r="AC49" s="22">
        <f t="shared" si="16"/>
        <v>27</v>
      </c>
      <c r="AD49" s="23">
        <f t="shared" si="17"/>
        <v>27</v>
      </c>
      <c r="AG49" s="7">
        <v>7</v>
      </c>
      <c r="AH49" s="3">
        <v>86</v>
      </c>
      <c r="AI49" s="2" t="s">
        <v>198</v>
      </c>
      <c r="AJ49" s="21" t="s">
        <v>2</v>
      </c>
      <c r="AK49" s="23">
        <v>4</v>
      </c>
      <c r="AM49" s="7">
        <v>7</v>
      </c>
      <c r="AN49" s="3">
        <v>86</v>
      </c>
      <c r="AO49" s="2" t="s">
        <v>199</v>
      </c>
      <c r="AP49" s="21" t="s">
        <v>2</v>
      </c>
      <c r="AQ49" s="3">
        <v>4</v>
      </c>
      <c r="AR49" s="23">
        <v>13</v>
      </c>
    </row>
    <row r="50" spans="1:44" x14ac:dyDescent="0.3">
      <c r="A50" s="7">
        <v>15</v>
      </c>
      <c r="B50" s="5">
        <v>512</v>
      </c>
      <c r="C50" s="2" t="s">
        <v>194</v>
      </c>
      <c r="D50" s="21" t="s">
        <v>2</v>
      </c>
      <c r="E50" s="22">
        <v>14</v>
      </c>
      <c r="F50" s="3">
        <v>6</v>
      </c>
      <c r="G50" s="22">
        <f t="shared" si="12"/>
        <v>20</v>
      </c>
      <c r="H50" s="25">
        <f t="shared" si="18"/>
        <v>10</v>
      </c>
      <c r="I50" s="8"/>
      <c r="J50" s="8"/>
      <c r="N50" s="7">
        <v>15</v>
      </c>
      <c r="O50" s="5">
        <v>512</v>
      </c>
      <c r="P50" s="2" t="s">
        <v>194</v>
      </c>
      <c r="Q50" s="21" t="s">
        <v>2</v>
      </c>
      <c r="R50" s="22">
        <v>14</v>
      </c>
      <c r="S50" s="3">
        <v>6</v>
      </c>
      <c r="T50" s="22">
        <f t="shared" si="14"/>
        <v>20</v>
      </c>
      <c r="U50" s="25">
        <f t="shared" si="19"/>
        <v>10</v>
      </c>
      <c r="V50" s="8"/>
      <c r="W50" s="7">
        <v>15</v>
      </c>
      <c r="X50" s="5">
        <v>512</v>
      </c>
      <c r="Y50" s="2" t="s">
        <v>195</v>
      </c>
      <c r="Z50" s="21" t="s">
        <v>2</v>
      </c>
      <c r="AA50" s="22">
        <v>14</v>
      </c>
      <c r="AB50" s="3">
        <v>6</v>
      </c>
      <c r="AC50" s="22">
        <f t="shared" si="16"/>
        <v>20</v>
      </c>
      <c r="AD50" s="25">
        <f t="shared" si="20"/>
        <v>10</v>
      </c>
      <c r="AG50" s="7">
        <v>8</v>
      </c>
      <c r="AH50" s="5">
        <v>543</v>
      </c>
      <c r="AI50" s="2" t="s">
        <v>200</v>
      </c>
      <c r="AJ50" s="21" t="s">
        <v>201</v>
      </c>
      <c r="AK50" s="25">
        <v>1.5</v>
      </c>
      <c r="AM50" s="7">
        <v>8</v>
      </c>
      <c r="AN50" s="5">
        <v>543</v>
      </c>
      <c r="AO50" s="2" t="s">
        <v>202</v>
      </c>
      <c r="AP50" s="21" t="s">
        <v>201</v>
      </c>
      <c r="AQ50" s="3">
        <v>3</v>
      </c>
      <c r="AR50" s="25">
        <v>5.5</v>
      </c>
    </row>
    <row r="51" spans="1:44" x14ac:dyDescent="0.3">
      <c r="A51" s="7">
        <v>16</v>
      </c>
      <c r="B51" s="3">
        <v>598</v>
      </c>
      <c r="C51" s="2" t="s">
        <v>165</v>
      </c>
      <c r="D51" s="21" t="s">
        <v>3</v>
      </c>
      <c r="E51" s="22">
        <v>13</v>
      </c>
      <c r="F51" s="3">
        <v>0</v>
      </c>
      <c r="G51" s="22">
        <f t="shared" si="12"/>
        <v>13</v>
      </c>
      <c r="H51" s="23">
        <f t="shared" si="13"/>
        <v>13</v>
      </c>
      <c r="I51" s="8"/>
      <c r="J51" s="8"/>
      <c r="N51" s="7">
        <v>16</v>
      </c>
      <c r="O51" s="3">
        <v>598</v>
      </c>
      <c r="P51" s="2" t="s">
        <v>165</v>
      </c>
      <c r="Q51" s="21" t="s">
        <v>3</v>
      </c>
      <c r="R51" s="22">
        <v>13</v>
      </c>
      <c r="S51" s="3">
        <v>0</v>
      </c>
      <c r="T51" s="22">
        <f t="shared" si="14"/>
        <v>13</v>
      </c>
      <c r="U51" s="23">
        <f t="shared" si="15"/>
        <v>13</v>
      </c>
      <c r="V51" s="8"/>
      <c r="W51" s="7">
        <v>16</v>
      </c>
      <c r="X51" s="3">
        <v>598</v>
      </c>
      <c r="Y51" s="2" t="s">
        <v>166</v>
      </c>
      <c r="Z51" s="21" t="s">
        <v>3</v>
      </c>
      <c r="AA51" s="22">
        <v>13</v>
      </c>
      <c r="AB51" s="3">
        <v>0</v>
      </c>
      <c r="AC51" s="22">
        <f t="shared" si="16"/>
        <v>13</v>
      </c>
      <c r="AD51" s="23">
        <f t="shared" si="17"/>
        <v>13</v>
      </c>
      <c r="AG51" s="7">
        <v>9</v>
      </c>
      <c r="AH51" s="65">
        <v>65</v>
      </c>
      <c r="AI51" s="66" t="s">
        <v>203</v>
      </c>
      <c r="AJ51" s="67" t="s">
        <v>2</v>
      </c>
      <c r="AK51" s="25">
        <v>0</v>
      </c>
      <c r="AM51" s="7">
        <v>9</v>
      </c>
      <c r="AN51" s="3">
        <v>65</v>
      </c>
      <c r="AO51" s="2" t="s">
        <v>204</v>
      </c>
      <c r="AP51" s="21" t="s">
        <v>2</v>
      </c>
      <c r="AQ51" s="3">
        <v>0</v>
      </c>
      <c r="AR51" s="25">
        <v>0.5</v>
      </c>
    </row>
    <row r="52" spans="1:44" x14ac:dyDescent="0.3">
      <c r="A52" s="7">
        <v>17</v>
      </c>
      <c r="B52" s="3">
        <v>565</v>
      </c>
      <c r="C52" s="2" t="s">
        <v>205</v>
      </c>
      <c r="D52" s="21" t="s">
        <v>4</v>
      </c>
      <c r="E52" s="22">
        <v>12</v>
      </c>
      <c r="F52" s="3">
        <v>11</v>
      </c>
      <c r="G52" s="22">
        <f t="shared" si="12"/>
        <v>23</v>
      </c>
      <c r="H52" s="23">
        <f t="shared" si="13"/>
        <v>23</v>
      </c>
      <c r="I52" s="8"/>
      <c r="J52" s="8"/>
      <c r="N52" s="7">
        <v>17</v>
      </c>
      <c r="O52" s="3">
        <v>565</v>
      </c>
      <c r="P52" s="2" t="s">
        <v>205</v>
      </c>
      <c r="Q52" s="21" t="s">
        <v>4</v>
      </c>
      <c r="R52" s="22">
        <v>12</v>
      </c>
      <c r="S52" s="3">
        <v>11</v>
      </c>
      <c r="T52" s="22">
        <f t="shared" si="14"/>
        <v>23</v>
      </c>
      <c r="U52" s="23">
        <f t="shared" si="15"/>
        <v>23</v>
      </c>
      <c r="V52" s="8"/>
      <c r="W52" s="7">
        <v>17</v>
      </c>
      <c r="X52" s="3">
        <v>565</v>
      </c>
      <c r="Y52" s="2" t="s">
        <v>206</v>
      </c>
      <c r="Z52" s="21" t="s">
        <v>4</v>
      </c>
      <c r="AA52" s="22">
        <v>12</v>
      </c>
      <c r="AB52" s="3">
        <v>11</v>
      </c>
      <c r="AC52" s="22">
        <f t="shared" si="16"/>
        <v>23</v>
      </c>
      <c r="AD52" s="23">
        <f t="shared" si="17"/>
        <v>23</v>
      </c>
      <c r="AG52" s="53"/>
      <c r="AH52" s="65"/>
      <c r="AI52" s="66"/>
      <c r="AJ52" s="67"/>
      <c r="AK52" s="23"/>
      <c r="AM52" s="53"/>
      <c r="AN52" s="65"/>
      <c r="AO52" s="121"/>
      <c r="AP52" s="67"/>
      <c r="AQ52" s="65"/>
      <c r="AR52" s="122"/>
    </row>
    <row r="53" spans="1:44" x14ac:dyDescent="0.3">
      <c r="A53" s="7">
        <v>18</v>
      </c>
      <c r="B53" s="5">
        <v>525</v>
      </c>
      <c r="C53" s="2" t="s">
        <v>207</v>
      </c>
      <c r="D53" s="21" t="s">
        <v>64</v>
      </c>
      <c r="E53" s="22">
        <v>11</v>
      </c>
      <c r="F53" s="3">
        <v>13</v>
      </c>
      <c r="G53" s="22">
        <f t="shared" si="12"/>
        <v>24</v>
      </c>
      <c r="H53" s="25">
        <f t="shared" ref="H53:H54" si="21">G53/2</f>
        <v>12</v>
      </c>
      <c r="I53" s="8"/>
      <c r="J53" s="8"/>
      <c r="N53" s="7">
        <v>18</v>
      </c>
      <c r="O53" s="5">
        <v>525</v>
      </c>
      <c r="P53" s="2" t="s">
        <v>207</v>
      </c>
      <c r="Q53" s="21" t="s">
        <v>64</v>
      </c>
      <c r="R53" s="22">
        <v>11</v>
      </c>
      <c r="S53" s="3">
        <v>13</v>
      </c>
      <c r="T53" s="22">
        <f t="shared" si="14"/>
        <v>24</v>
      </c>
      <c r="U53" s="25">
        <f t="shared" ref="U53:U54" si="22">T53/2</f>
        <v>12</v>
      </c>
      <c r="V53" s="8"/>
      <c r="W53" s="7">
        <v>18</v>
      </c>
      <c r="X53" s="5">
        <v>525</v>
      </c>
      <c r="Y53" s="2" t="s">
        <v>208</v>
      </c>
      <c r="Z53" s="21" t="s">
        <v>64</v>
      </c>
      <c r="AA53" s="22">
        <v>11</v>
      </c>
      <c r="AB53" s="3">
        <v>13</v>
      </c>
      <c r="AC53" s="22">
        <f t="shared" si="16"/>
        <v>24</v>
      </c>
      <c r="AD53" s="25">
        <f t="shared" ref="AD53:AD54" si="23">AC53/2</f>
        <v>12</v>
      </c>
      <c r="AG53" s="7">
        <v>1</v>
      </c>
      <c r="AH53" s="3">
        <v>511</v>
      </c>
      <c r="AI53" s="2" t="s">
        <v>178</v>
      </c>
      <c r="AJ53" s="21" t="s">
        <v>179</v>
      </c>
      <c r="AK53" s="23">
        <v>15</v>
      </c>
      <c r="AM53" s="7">
        <v>1</v>
      </c>
      <c r="AN53" s="3">
        <v>511</v>
      </c>
      <c r="AO53" s="2" t="s">
        <v>180</v>
      </c>
      <c r="AP53" s="21" t="s">
        <v>179</v>
      </c>
      <c r="AQ53" s="3">
        <v>15</v>
      </c>
      <c r="AR53" s="23">
        <v>38</v>
      </c>
    </row>
    <row r="54" spans="1:44" x14ac:dyDescent="0.3">
      <c r="A54" s="7">
        <v>19</v>
      </c>
      <c r="B54" s="5">
        <v>571</v>
      </c>
      <c r="C54" s="2" t="s">
        <v>169</v>
      </c>
      <c r="D54" s="21" t="s">
        <v>170</v>
      </c>
      <c r="E54" s="22">
        <v>10</v>
      </c>
      <c r="F54" s="3">
        <v>0</v>
      </c>
      <c r="G54" s="22">
        <f t="shared" si="12"/>
        <v>10</v>
      </c>
      <c r="H54" s="25">
        <f t="shared" si="21"/>
        <v>5</v>
      </c>
      <c r="I54" s="8"/>
      <c r="J54" s="8"/>
      <c r="N54" s="7">
        <v>19</v>
      </c>
      <c r="O54" s="5">
        <v>571</v>
      </c>
      <c r="P54" s="2" t="s">
        <v>169</v>
      </c>
      <c r="Q54" s="21" t="s">
        <v>170</v>
      </c>
      <c r="R54" s="22">
        <v>10</v>
      </c>
      <c r="S54" s="3">
        <v>0</v>
      </c>
      <c r="T54" s="22">
        <f t="shared" si="14"/>
        <v>10</v>
      </c>
      <c r="U54" s="25">
        <f t="shared" si="22"/>
        <v>5</v>
      </c>
      <c r="V54" s="8"/>
      <c r="W54" s="7">
        <v>19</v>
      </c>
      <c r="X54" s="5">
        <v>571</v>
      </c>
      <c r="Y54" s="2" t="s">
        <v>171</v>
      </c>
      <c r="Z54" s="21" t="s">
        <v>170</v>
      </c>
      <c r="AA54" s="22">
        <v>10</v>
      </c>
      <c r="AB54" s="3">
        <v>0</v>
      </c>
      <c r="AC54" s="22">
        <f t="shared" si="16"/>
        <v>10</v>
      </c>
      <c r="AD54" s="25">
        <f t="shared" si="23"/>
        <v>5</v>
      </c>
      <c r="AG54" s="7">
        <v>2</v>
      </c>
      <c r="AH54" s="3">
        <v>567</v>
      </c>
      <c r="AI54" s="2" t="s">
        <v>184</v>
      </c>
      <c r="AJ54" s="21" t="s">
        <v>4</v>
      </c>
      <c r="AK54" s="23">
        <v>14</v>
      </c>
      <c r="AM54" s="7">
        <v>2</v>
      </c>
      <c r="AN54" s="3">
        <v>567</v>
      </c>
      <c r="AO54" s="2" t="s">
        <v>185</v>
      </c>
      <c r="AP54" s="21" t="s">
        <v>4</v>
      </c>
      <c r="AQ54" s="3">
        <v>14</v>
      </c>
      <c r="AR54" s="23">
        <v>35</v>
      </c>
    </row>
    <row r="55" spans="1:44" x14ac:dyDescent="0.3">
      <c r="A55" s="7">
        <v>20</v>
      </c>
      <c r="B55" s="3">
        <v>86</v>
      </c>
      <c r="C55" s="2" t="s">
        <v>198</v>
      </c>
      <c r="D55" s="21" t="s">
        <v>2</v>
      </c>
      <c r="E55" s="22">
        <v>9</v>
      </c>
      <c r="F55" s="3">
        <v>4</v>
      </c>
      <c r="G55" s="22">
        <f t="shared" si="12"/>
        <v>13</v>
      </c>
      <c r="H55" s="23">
        <f t="shared" si="13"/>
        <v>13</v>
      </c>
      <c r="I55" s="8"/>
      <c r="J55" s="8"/>
      <c r="N55" s="7">
        <v>20</v>
      </c>
      <c r="O55" s="3">
        <v>86</v>
      </c>
      <c r="P55" s="2" t="s">
        <v>198</v>
      </c>
      <c r="Q55" s="21" t="s">
        <v>2</v>
      </c>
      <c r="R55" s="22">
        <v>9</v>
      </c>
      <c r="S55" s="3">
        <v>4</v>
      </c>
      <c r="T55" s="22">
        <f t="shared" si="14"/>
        <v>13</v>
      </c>
      <c r="U55" s="23">
        <f t="shared" si="15"/>
        <v>13</v>
      </c>
      <c r="V55" s="8"/>
      <c r="W55" s="7">
        <v>20</v>
      </c>
      <c r="X55" s="3">
        <v>86</v>
      </c>
      <c r="Y55" s="2" t="s">
        <v>199</v>
      </c>
      <c r="Z55" s="21" t="s">
        <v>2</v>
      </c>
      <c r="AA55" s="22">
        <v>9</v>
      </c>
      <c r="AB55" s="3">
        <v>4</v>
      </c>
      <c r="AC55" s="22">
        <f t="shared" si="16"/>
        <v>13</v>
      </c>
      <c r="AD55" s="23">
        <f t="shared" si="17"/>
        <v>13</v>
      </c>
      <c r="AG55" s="7">
        <v>3</v>
      </c>
      <c r="AH55" s="3">
        <v>551</v>
      </c>
      <c r="AI55" s="2" t="s">
        <v>186</v>
      </c>
      <c r="AJ55" s="21" t="s">
        <v>4</v>
      </c>
      <c r="AK55" s="23">
        <v>13</v>
      </c>
      <c r="AM55" s="7">
        <v>3</v>
      </c>
      <c r="AN55" s="3">
        <v>551</v>
      </c>
      <c r="AO55" s="2" t="s">
        <v>187</v>
      </c>
      <c r="AP55" s="21" t="s">
        <v>4</v>
      </c>
      <c r="AQ55" s="3">
        <v>13</v>
      </c>
      <c r="AR55" s="23">
        <v>33</v>
      </c>
    </row>
    <row r="56" spans="1:44" x14ac:dyDescent="0.3">
      <c r="A56" s="7">
        <v>21</v>
      </c>
      <c r="B56" s="5">
        <v>543</v>
      </c>
      <c r="C56" s="2" t="s">
        <v>200</v>
      </c>
      <c r="D56" s="21" t="s">
        <v>201</v>
      </c>
      <c r="E56" s="22">
        <v>8</v>
      </c>
      <c r="F56" s="3">
        <v>3</v>
      </c>
      <c r="G56" s="22">
        <f t="shared" si="12"/>
        <v>11</v>
      </c>
      <c r="H56" s="25">
        <f t="shared" ref="H56" si="24">G56/2</f>
        <v>5.5</v>
      </c>
      <c r="I56" s="8"/>
      <c r="J56" s="8"/>
      <c r="N56" s="7">
        <v>21</v>
      </c>
      <c r="O56" s="5">
        <v>543</v>
      </c>
      <c r="P56" s="2" t="s">
        <v>200</v>
      </c>
      <c r="Q56" s="21" t="s">
        <v>201</v>
      </c>
      <c r="R56" s="22">
        <v>8</v>
      </c>
      <c r="S56" s="3">
        <v>3</v>
      </c>
      <c r="T56" s="22">
        <f t="shared" si="14"/>
        <v>11</v>
      </c>
      <c r="U56" s="25">
        <f t="shared" ref="U56" si="25">T56/2</f>
        <v>5.5</v>
      </c>
      <c r="V56" s="8"/>
      <c r="W56" s="7">
        <v>21</v>
      </c>
      <c r="X56" s="5">
        <v>543</v>
      </c>
      <c r="Y56" s="2" t="s">
        <v>202</v>
      </c>
      <c r="Z56" s="21" t="s">
        <v>201</v>
      </c>
      <c r="AA56" s="22">
        <v>8</v>
      </c>
      <c r="AB56" s="3">
        <v>3</v>
      </c>
      <c r="AC56" s="22">
        <f t="shared" si="16"/>
        <v>11</v>
      </c>
      <c r="AD56" s="25">
        <f t="shared" ref="AD56" si="26">AC56/2</f>
        <v>5.5</v>
      </c>
      <c r="AG56" s="7">
        <v>4</v>
      </c>
      <c r="AH56" s="3">
        <v>507</v>
      </c>
      <c r="AI56" s="2" t="s">
        <v>196</v>
      </c>
      <c r="AJ56" s="21" t="s">
        <v>4</v>
      </c>
      <c r="AK56" s="23">
        <v>12</v>
      </c>
      <c r="AM56" s="7">
        <v>4</v>
      </c>
      <c r="AN56" s="3">
        <v>507</v>
      </c>
      <c r="AO56" s="2" t="s">
        <v>197</v>
      </c>
      <c r="AP56" s="21" t="s">
        <v>4</v>
      </c>
      <c r="AQ56" s="3">
        <v>12</v>
      </c>
      <c r="AR56" s="23">
        <v>27</v>
      </c>
    </row>
    <row r="57" spans="1:44" x14ac:dyDescent="0.3">
      <c r="A57" s="7">
        <v>22</v>
      </c>
      <c r="B57" s="3">
        <v>589</v>
      </c>
      <c r="C57" s="2" t="s">
        <v>209</v>
      </c>
      <c r="D57" s="21" t="s">
        <v>4</v>
      </c>
      <c r="E57" s="22">
        <v>7</v>
      </c>
      <c r="F57" s="3">
        <v>10</v>
      </c>
      <c r="G57" s="22">
        <f t="shared" si="12"/>
        <v>17</v>
      </c>
      <c r="H57" s="23">
        <f t="shared" si="13"/>
        <v>17</v>
      </c>
      <c r="I57" s="8"/>
      <c r="J57" s="8"/>
      <c r="N57" s="7">
        <v>22</v>
      </c>
      <c r="O57" s="3">
        <v>589</v>
      </c>
      <c r="P57" s="2" t="s">
        <v>209</v>
      </c>
      <c r="Q57" s="21" t="s">
        <v>4</v>
      </c>
      <c r="R57" s="22">
        <v>7</v>
      </c>
      <c r="S57" s="3">
        <v>10</v>
      </c>
      <c r="T57" s="22">
        <f t="shared" si="14"/>
        <v>17</v>
      </c>
      <c r="U57" s="23">
        <f t="shared" si="15"/>
        <v>17</v>
      </c>
      <c r="V57" s="8"/>
      <c r="W57" s="7">
        <v>22</v>
      </c>
      <c r="X57" s="3">
        <v>589</v>
      </c>
      <c r="Y57" s="2" t="s">
        <v>210</v>
      </c>
      <c r="Z57" s="21" t="s">
        <v>4</v>
      </c>
      <c r="AA57" s="22">
        <v>7</v>
      </c>
      <c r="AB57" s="3">
        <v>10</v>
      </c>
      <c r="AC57" s="22">
        <f t="shared" si="16"/>
        <v>17</v>
      </c>
      <c r="AD57" s="23">
        <f t="shared" si="17"/>
        <v>17</v>
      </c>
      <c r="AG57" s="7">
        <v>5</v>
      </c>
      <c r="AH57" s="3">
        <v>565</v>
      </c>
      <c r="AI57" s="2" t="s">
        <v>205</v>
      </c>
      <c r="AJ57" s="21" t="s">
        <v>4</v>
      </c>
      <c r="AK57" s="23">
        <v>11</v>
      </c>
      <c r="AM57" s="7">
        <v>5</v>
      </c>
      <c r="AN57" s="3">
        <v>565</v>
      </c>
      <c r="AO57" s="2" t="s">
        <v>206</v>
      </c>
      <c r="AP57" s="21" t="s">
        <v>4</v>
      </c>
      <c r="AQ57" s="3">
        <v>11</v>
      </c>
      <c r="AR57" s="23">
        <v>23</v>
      </c>
    </row>
    <row r="58" spans="1:44" x14ac:dyDescent="0.3">
      <c r="A58" s="7">
        <v>23</v>
      </c>
      <c r="B58" s="5">
        <v>560</v>
      </c>
      <c r="C58" s="2" t="s">
        <v>174</v>
      </c>
      <c r="D58" s="21" t="s">
        <v>3</v>
      </c>
      <c r="E58" s="22">
        <v>6</v>
      </c>
      <c r="F58" s="3">
        <v>0</v>
      </c>
      <c r="G58" s="22">
        <f t="shared" si="12"/>
        <v>6</v>
      </c>
      <c r="H58" s="25">
        <f t="shared" ref="H58:H63" si="27">G58/2</f>
        <v>3</v>
      </c>
      <c r="I58" s="8"/>
      <c r="J58" s="8"/>
      <c r="N58" s="7">
        <v>23</v>
      </c>
      <c r="O58" s="5">
        <v>560</v>
      </c>
      <c r="P58" s="2" t="s">
        <v>174</v>
      </c>
      <c r="Q58" s="21" t="s">
        <v>3</v>
      </c>
      <c r="R58" s="22">
        <v>6</v>
      </c>
      <c r="S58" s="3">
        <v>0</v>
      </c>
      <c r="T58" s="22">
        <f t="shared" si="14"/>
        <v>6</v>
      </c>
      <c r="U58" s="25">
        <f t="shared" ref="U58:U63" si="28">T58/2</f>
        <v>3</v>
      </c>
      <c r="V58" s="8"/>
      <c r="W58" s="7">
        <v>23</v>
      </c>
      <c r="X58" s="5">
        <v>560</v>
      </c>
      <c r="Y58" s="2" t="s">
        <v>175</v>
      </c>
      <c r="Z58" s="21" t="s">
        <v>3</v>
      </c>
      <c r="AA58" s="22">
        <v>6</v>
      </c>
      <c r="AB58" s="3">
        <v>0</v>
      </c>
      <c r="AC58" s="22">
        <f t="shared" si="16"/>
        <v>6</v>
      </c>
      <c r="AD58" s="25">
        <f t="shared" ref="AD58:AD63" si="29">AC58/2</f>
        <v>3</v>
      </c>
      <c r="AG58" s="7">
        <v>6</v>
      </c>
      <c r="AH58" s="3">
        <v>589</v>
      </c>
      <c r="AI58" s="2" t="s">
        <v>209</v>
      </c>
      <c r="AJ58" s="21" t="s">
        <v>4</v>
      </c>
      <c r="AK58" s="23">
        <v>10</v>
      </c>
      <c r="AM58" s="7">
        <v>6</v>
      </c>
      <c r="AN58" s="3">
        <v>589</v>
      </c>
      <c r="AO58" s="2" t="s">
        <v>210</v>
      </c>
      <c r="AP58" s="21" t="s">
        <v>4</v>
      </c>
      <c r="AQ58" s="3">
        <v>10</v>
      </c>
      <c r="AR58" s="23">
        <v>17</v>
      </c>
    </row>
    <row r="59" spans="1:44" x14ac:dyDescent="0.3">
      <c r="A59" s="7">
        <v>24</v>
      </c>
      <c r="B59" s="5">
        <v>505</v>
      </c>
      <c r="C59" s="2" t="s">
        <v>211</v>
      </c>
      <c r="D59" s="21" t="s">
        <v>4</v>
      </c>
      <c r="E59" s="22">
        <v>5</v>
      </c>
      <c r="F59" s="3">
        <v>9</v>
      </c>
      <c r="G59" s="22">
        <f t="shared" si="12"/>
        <v>14</v>
      </c>
      <c r="H59" s="25">
        <f t="shared" si="27"/>
        <v>7</v>
      </c>
      <c r="I59" s="8"/>
      <c r="J59" s="8"/>
      <c r="N59" s="7">
        <v>24</v>
      </c>
      <c r="O59" s="5">
        <v>505</v>
      </c>
      <c r="P59" s="2" t="s">
        <v>211</v>
      </c>
      <c r="Q59" s="21" t="s">
        <v>4</v>
      </c>
      <c r="R59" s="22">
        <v>5</v>
      </c>
      <c r="S59" s="3">
        <v>9</v>
      </c>
      <c r="T59" s="22">
        <f t="shared" si="14"/>
        <v>14</v>
      </c>
      <c r="U59" s="25">
        <f t="shared" si="28"/>
        <v>7</v>
      </c>
      <c r="V59" s="8"/>
      <c r="W59" s="7">
        <v>24</v>
      </c>
      <c r="X59" s="5">
        <v>505</v>
      </c>
      <c r="Y59" s="2" t="s">
        <v>212</v>
      </c>
      <c r="Z59" s="21" t="s">
        <v>4</v>
      </c>
      <c r="AA59" s="22">
        <v>5</v>
      </c>
      <c r="AB59" s="3">
        <v>9</v>
      </c>
      <c r="AC59" s="22">
        <f t="shared" si="16"/>
        <v>14</v>
      </c>
      <c r="AD59" s="25">
        <f t="shared" si="29"/>
        <v>7</v>
      </c>
      <c r="AG59" s="7">
        <v>7</v>
      </c>
      <c r="AH59" s="5">
        <v>505</v>
      </c>
      <c r="AI59" s="2" t="s">
        <v>211</v>
      </c>
      <c r="AJ59" s="21" t="s">
        <v>4</v>
      </c>
      <c r="AK59" s="25">
        <v>4.5</v>
      </c>
      <c r="AM59" s="7">
        <v>7</v>
      </c>
      <c r="AN59" s="5">
        <v>505</v>
      </c>
      <c r="AO59" s="2" t="s">
        <v>212</v>
      </c>
      <c r="AP59" s="21" t="s">
        <v>4</v>
      </c>
      <c r="AQ59" s="3">
        <v>9</v>
      </c>
      <c r="AR59" s="25">
        <v>7</v>
      </c>
    </row>
    <row r="60" spans="1:44" x14ac:dyDescent="0.3">
      <c r="A60" s="7">
        <v>25</v>
      </c>
      <c r="B60" s="5">
        <v>528</v>
      </c>
      <c r="C60" s="2" t="s">
        <v>213</v>
      </c>
      <c r="D60" s="21" t="s">
        <v>4</v>
      </c>
      <c r="E60" s="22">
        <v>4</v>
      </c>
      <c r="F60" s="3">
        <v>8</v>
      </c>
      <c r="G60" s="22">
        <f t="shared" si="12"/>
        <v>12</v>
      </c>
      <c r="H60" s="25">
        <f t="shared" si="27"/>
        <v>6</v>
      </c>
      <c r="I60" s="8"/>
      <c r="J60" s="8"/>
      <c r="N60" s="7">
        <v>25</v>
      </c>
      <c r="O60" s="5">
        <v>528</v>
      </c>
      <c r="P60" s="2" t="s">
        <v>213</v>
      </c>
      <c r="Q60" s="21" t="s">
        <v>4</v>
      </c>
      <c r="R60" s="22">
        <v>4</v>
      </c>
      <c r="S60" s="3">
        <v>8</v>
      </c>
      <c r="T60" s="22">
        <f t="shared" si="14"/>
        <v>12</v>
      </c>
      <c r="U60" s="25">
        <f t="shared" si="28"/>
        <v>6</v>
      </c>
      <c r="V60" s="8"/>
      <c r="W60" s="7">
        <v>25</v>
      </c>
      <c r="X60" s="5">
        <v>528</v>
      </c>
      <c r="Y60" s="2" t="s">
        <v>214</v>
      </c>
      <c r="Z60" s="21" t="s">
        <v>4</v>
      </c>
      <c r="AA60" s="22">
        <v>4</v>
      </c>
      <c r="AB60" s="3">
        <v>8</v>
      </c>
      <c r="AC60" s="22">
        <f t="shared" si="16"/>
        <v>12</v>
      </c>
      <c r="AD60" s="25">
        <f t="shared" si="29"/>
        <v>6</v>
      </c>
      <c r="AG60" s="7">
        <v>8</v>
      </c>
      <c r="AH60" s="5">
        <v>528</v>
      </c>
      <c r="AI60" s="2" t="s">
        <v>213</v>
      </c>
      <c r="AJ60" s="21" t="s">
        <v>4</v>
      </c>
      <c r="AK60" s="25">
        <v>4</v>
      </c>
      <c r="AM60" s="7">
        <v>8</v>
      </c>
      <c r="AN60" s="5">
        <v>528</v>
      </c>
      <c r="AO60" s="2" t="s">
        <v>214</v>
      </c>
      <c r="AP60" s="21" t="s">
        <v>4</v>
      </c>
      <c r="AQ60" s="3">
        <v>8</v>
      </c>
      <c r="AR60" s="25">
        <v>6</v>
      </c>
    </row>
    <row r="61" spans="1:44" x14ac:dyDescent="0.3">
      <c r="A61" s="7">
        <v>26</v>
      </c>
      <c r="B61" s="5">
        <v>514</v>
      </c>
      <c r="C61" s="2" t="s">
        <v>215</v>
      </c>
      <c r="D61" s="21" t="s">
        <v>4</v>
      </c>
      <c r="E61" s="22">
        <v>3</v>
      </c>
      <c r="F61" s="3">
        <v>7</v>
      </c>
      <c r="G61" s="22">
        <f t="shared" si="12"/>
        <v>10</v>
      </c>
      <c r="H61" s="25">
        <f t="shared" si="27"/>
        <v>5</v>
      </c>
      <c r="I61" s="8"/>
      <c r="J61" s="8"/>
      <c r="N61" s="7">
        <v>26</v>
      </c>
      <c r="O61" s="5">
        <v>514</v>
      </c>
      <c r="P61" s="2" t="s">
        <v>215</v>
      </c>
      <c r="Q61" s="21" t="s">
        <v>4</v>
      </c>
      <c r="R61" s="22">
        <v>3</v>
      </c>
      <c r="S61" s="3">
        <v>7</v>
      </c>
      <c r="T61" s="22">
        <f t="shared" si="14"/>
        <v>10</v>
      </c>
      <c r="U61" s="25">
        <f t="shared" si="28"/>
        <v>5</v>
      </c>
      <c r="V61" s="14"/>
      <c r="W61" s="7">
        <v>26</v>
      </c>
      <c r="X61" s="5">
        <v>514</v>
      </c>
      <c r="Y61" s="2" t="s">
        <v>216</v>
      </c>
      <c r="Z61" s="21" t="s">
        <v>4</v>
      </c>
      <c r="AA61" s="22">
        <v>3</v>
      </c>
      <c r="AB61" s="3">
        <v>7</v>
      </c>
      <c r="AC61" s="22">
        <f t="shared" si="16"/>
        <v>10</v>
      </c>
      <c r="AD61" s="25">
        <f t="shared" si="29"/>
        <v>5</v>
      </c>
      <c r="AG61" s="7">
        <v>9</v>
      </c>
      <c r="AH61" s="5">
        <v>514</v>
      </c>
      <c r="AI61" s="2" t="s">
        <v>215</v>
      </c>
      <c r="AJ61" s="21" t="s">
        <v>4</v>
      </c>
      <c r="AK61" s="25">
        <v>3.5</v>
      </c>
      <c r="AM61" s="7">
        <v>9</v>
      </c>
      <c r="AN61" s="5">
        <v>514</v>
      </c>
      <c r="AO61" s="2" t="s">
        <v>216</v>
      </c>
      <c r="AP61" s="21" t="s">
        <v>4</v>
      </c>
      <c r="AQ61" s="3">
        <v>7</v>
      </c>
      <c r="AR61" s="25">
        <v>5</v>
      </c>
    </row>
    <row r="62" spans="1:44" x14ac:dyDescent="0.3">
      <c r="A62" s="7">
        <v>27</v>
      </c>
      <c r="B62" s="5">
        <v>544</v>
      </c>
      <c r="C62" s="2" t="s">
        <v>176</v>
      </c>
      <c r="D62" s="21" t="s">
        <v>3</v>
      </c>
      <c r="E62" s="22">
        <v>2</v>
      </c>
      <c r="F62" s="3">
        <v>0</v>
      </c>
      <c r="G62" s="22">
        <f t="shared" si="12"/>
        <v>2</v>
      </c>
      <c r="H62" s="25">
        <f t="shared" si="27"/>
        <v>1</v>
      </c>
      <c r="I62" s="8"/>
      <c r="J62" s="8"/>
      <c r="N62" s="7">
        <v>27</v>
      </c>
      <c r="O62" s="5">
        <v>544</v>
      </c>
      <c r="P62" s="2" t="s">
        <v>176</v>
      </c>
      <c r="Q62" s="21" t="s">
        <v>3</v>
      </c>
      <c r="R62" s="22">
        <v>2</v>
      </c>
      <c r="S62" s="3">
        <v>0</v>
      </c>
      <c r="T62" s="22">
        <f t="shared" si="14"/>
        <v>2</v>
      </c>
      <c r="U62" s="25">
        <f t="shared" si="28"/>
        <v>1</v>
      </c>
      <c r="V62" s="14"/>
      <c r="W62" s="7">
        <v>27</v>
      </c>
      <c r="X62" s="5">
        <v>544</v>
      </c>
      <c r="Y62" s="2" t="s">
        <v>177</v>
      </c>
      <c r="Z62" s="21" t="s">
        <v>3</v>
      </c>
      <c r="AA62" s="22">
        <v>2</v>
      </c>
      <c r="AB62" s="3">
        <v>0</v>
      </c>
      <c r="AC62" s="22">
        <f t="shared" si="16"/>
        <v>2</v>
      </c>
      <c r="AD62" s="25">
        <f t="shared" si="29"/>
        <v>1</v>
      </c>
      <c r="AG62" s="7"/>
      <c r="AH62" s="3"/>
      <c r="AI62" s="2"/>
      <c r="AJ62" s="21"/>
      <c r="AK62" s="23"/>
      <c r="AM62" s="7"/>
      <c r="AN62" s="3"/>
      <c r="AO62" s="2"/>
      <c r="AP62" s="21"/>
      <c r="AQ62" s="3"/>
      <c r="AR62" s="23"/>
    </row>
    <row r="63" spans="1:44" ht="15" thickBot="1" x14ac:dyDescent="0.35">
      <c r="A63" s="123">
        <v>28</v>
      </c>
      <c r="B63" s="124">
        <v>65</v>
      </c>
      <c r="C63" s="125" t="s">
        <v>203</v>
      </c>
      <c r="D63" s="126" t="s">
        <v>2</v>
      </c>
      <c r="E63" s="73">
        <v>1</v>
      </c>
      <c r="F63" s="72">
        <v>0</v>
      </c>
      <c r="G63" s="73">
        <f t="shared" si="12"/>
        <v>1</v>
      </c>
      <c r="H63" s="75">
        <f t="shared" si="27"/>
        <v>0.5</v>
      </c>
      <c r="I63" s="8"/>
      <c r="J63" s="8"/>
      <c r="N63" s="123">
        <v>28</v>
      </c>
      <c r="O63" s="124">
        <v>65</v>
      </c>
      <c r="P63" s="125" t="s">
        <v>203</v>
      </c>
      <c r="Q63" s="126" t="s">
        <v>2</v>
      </c>
      <c r="R63" s="73">
        <v>1</v>
      </c>
      <c r="S63" s="72">
        <v>0</v>
      </c>
      <c r="T63" s="73">
        <f t="shared" si="14"/>
        <v>1</v>
      </c>
      <c r="U63" s="75">
        <f t="shared" si="28"/>
        <v>0.5</v>
      </c>
      <c r="V63" s="8"/>
      <c r="W63" s="123">
        <v>28</v>
      </c>
      <c r="X63" s="124">
        <v>65</v>
      </c>
      <c r="Y63" s="125" t="s">
        <v>204</v>
      </c>
      <c r="Z63" s="126" t="s">
        <v>2</v>
      </c>
      <c r="AA63" s="73">
        <v>1</v>
      </c>
      <c r="AB63" s="72">
        <v>0</v>
      </c>
      <c r="AC63" s="73">
        <f t="shared" si="16"/>
        <v>1</v>
      </c>
      <c r="AD63" s="75">
        <f t="shared" si="29"/>
        <v>0.5</v>
      </c>
      <c r="AG63" s="7">
        <v>1</v>
      </c>
      <c r="AH63" s="3">
        <v>506</v>
      </c>
      <c r="AI63" s="2" t="s">
        <v>192</v>
      </c>
      <c r="AJ63" s="21" t="s">
        <v>64</v>
      </c>
      <c r="AK63" s="23">
        <v>14</v>
      </c>
      <c r="AM63" s="7">
        <v>1</v>
      </c>
      <c r="AN63" s="3">
        <v>506</v>
      </c>
      <c r="AO63" s="2" t="s">
        <v>193</v>
      </c>
      <c r="AP63" s="21" t="s">
        <v>64</v>
      </c>
      <c r="AQ63" s="3">
        <v>14</v>
      </c>
      <c r="AR63" s="23">
        <v>31</v>
      </c>
    </row>
    <row r="64" spans="1:44" x14ac:dyDescent="0.3">
      <c r="A64" s="53" t="s">
        <v>12</v>
      </c>
      <c r="B64" s="65">
        <v>318</v>
      </c>
      <c r="C64" s="66" t="s">
        <v>182</v>
      </c>
      <c r="D64" s="67" t="s">
        <v>3</v>
      </c>
      <c r="E64" s="74">
        <v>0</v>
      </c>
      <c r="F64" s="74">
        <v>0</v>
      </c>
      <c r="G64" s="74">
        <f t="shared" ref="G64" si="30">SUM(E64:F64)</f>
        <v>0</v>
      </c>
      <c r="H64" s="74">
        <v>0</v>
      </c>
      <c r="I64" s="8"/>
      <c r="J64" s="8"/>
      <c r="N64" s="53" t="s">
        <v>12</v>
      </c>
      <c r="O64" s="65">
        <v>318</v>
      </c>
      <c r="P64" s="66" t="s">
        <v>182</v>
      </c>
      <c r="Q64" s="67" t="s">
        <v>3</v>
      </c>
      <c r="R64" s="74">
        <v>0</v>
      </c>
      <c r="S64" s="74">
        <v>0</v>
      </c>
      <c r="T64" s="74">
        <f t="shared" ref="T64" si="31">SUM(R64:S64)</f>
        <v>0</v>
      </c>
      <c r="U64" s="74">
        <v>0</v>
      </c>
      <c r="V64" s="8"/>
      <c r="W64" s="53" t="s">
        <v>12</v>
      </c>
      <c r="X64" s="65">
        <v>318</v>
      </c>
      <c r="Y64" s="66" t="s">
        <v>183</v>
      </c>
      <c r="Z64" s="67" t="s">
        <v>3</v>
      </c>
      <c r="AA64" s="74">
        <v>0</v>
      </c>
      <c r="AB64" s="74">
        <v>0</v>
      </c>
      <c r="AC64" s="74">
        <f t="shared" ref="AC64" si="32">SUM(AA64:AB64)</f>
        <v>0</v>
      </c>
      <c r="AD64" s="74">
        <v>0</v>
      </c>
      <c r="AG64" s="7">
        <v>2</v>
      </c>
      <c r="AH64" s="5">
        <v>525</v>
      </c>
      <c r="AI64" s="2" t="s">
        <v>207</v>
      </c>
      <c r="AJ64" s="21" t="s">
        <v>64</v>
      </c>
      <c r="AK64" s="25">
        <v>6.5</v>
      </c>
      <c r="AM64" s="7">
        <v>2</v>
      </c>
      <c r="AN64" s="5">
        <v>525</v>
      </c>
      <c r="AO64" s="2" t="s">
        <v>208</v>
      </c>
      <c r="AP64" s="21" t="s">
        <v>64</v>
      </c>
      <c r="AQ64" s="3">
        <v>13</v>
      </c>
      <c r="AR64" s="25">
        <v>12</v>
      </c>
    </row>
    <row r="65" spans="1:31" x14ac:dyDescent="0.3">
      <c r="B65" s="13"/>
      <c r="C65" s="13"/>
      <c r="D65" s="16"/>
      <c r="I65" s="8"/>
      <c r="J65" s="8"/>
      <c r="N65" s="8"/>
      <c r="O65" s="8"/>
      <c r="P65" s="8"/>
      <c r="Q65" s="14"/>
      <c r="R65" s="8"/>
      <c r="S65" s="14"/>
      <c r="T65" s="8"/>
      <c r="U65" s="8"/>
      <c r="V65" s="8"/>
      <c r="AB65"/>
      <c r="AD65"/>
    </row>
    <row r="66" spans="1:31" x14ac:dyDescent="0.3">
      <c r="A66" s="14"/>
      <c r="B66" s="4"/>
      <c r="C66" s="8" t="s">
        <v>13</v>
      </c>
      <c r="D66" s="16"/>
      <c r="E66" s="8"/>
      <c r="F66" s="8"/>
      <c r="G66" s="8"/>
      <c r="H66" s="14"/>
      <c r="I66" s="8"/>
      <c r="J66" s="8"/>
      <c r="N66" s="8"/>
      <c r="O66" s="8"/>
      <c r="P66" s="8"/>
      <c r="Q66" s="14"/>
      <c r="R66" s="8"/>
      <c r="S66" s="14"/>
      <c r="T66" s="8"/>
      <c r="U66" s="8"/>
      <c r="V66" s="8"/>
      <c r="AB66"/>
      <c r="AD66"/>
    </row>
    <row r="67" spans="1:31" x14ac:dyDescent="0.3">
      <c r="A67" s="8"/>
      <c r="E67" s="8"/>
      <c r="F67" s="8"/>
      <c r="G67" s="8"/>
      <c r="H67" s="247"/>
      <c r="I67" s="8"/>
      <c r="J67" s="8"/>
      <c r="N67" s="8"/>
      <c r="O67" s="8"/>
      <c r="P67" s="8"/>
      <c r="Q67" s="14"/>
      <c r="R67" s="8"/>
      <c r="S67" s="51"/>
      <c r="T67" s="8"/>
      <c r="U67" s="8"/>
      <c r="V67" s="8"/>
      <c r="AB67" s="14"/>
      <c r="AC67" s="14"/>
      <c r="AD67" s="85"/>
    </row>
    <row r="68" spans="1:31" x14ac:dyDescent="0.3">
      <c r="A68" s="11" t="s">
        <v>26</v>
      </c>
      <c r="B68" s="11"/>
      <c r="C68" s="11" t="s">
        <v>217</v>
      </c>
      <c r="E68" s="14"/>
      <c r="F68" s="14"/>
      <c r="G68" s="14"/>
      <c r="H68" s="247"/>
      <c r="I68" s="8"/>
      <c r="J68" s="8"/>
      <c r="N68" s="8"/>
      <c r="O68" s="8"/>
      <c r="P68" s="8"/>
      <c r="Q68" s="14"/>
      <c r="R68" s="8"/>
      <c r="S68" s="51"/>
      <c r="T68" s="8"/>
      <c r="U68" s="8"/>
      <c r="V68" s="8"/>
      <c r="AB68" s="14"/>
      <c r="AC68" s="8"/>
      <c r="AD68" s="8"/>
    </row>
    <row r="69" spans="1:31" ht="15" customHeight="1" x14ac:dyDescent="0.3">
      <c r="A69" s="6"/>
      <c r="B69" s="6"/>
      <c r="C69" s="6"/>
      <c r="D69" s="7"/>
      <c r="E69" s="6"/>
      <c r="F69" s="6"/>
      <c r="G69" s="6"/>
      <c r="H69" s="246" t="s">
        <v>10</v>
      </c>
      <c r="I69" s="8"/>
      <c r="J69" s="8"/>
      <c r="N69" s="6"/>
      <c r="O69" s="6"/>
      <c r="P69" s="6"/>
      <c r="Q69" s="6"/>
      <c r="R69" s="7"/>
      <c r="S69" s="6"/>
      <c r="T69" s="6"/>
      <c r="U69" s="6"/>
      <c r="V69" s="246" t="s">
        <v>10</v>
      </c>
      <c r="W69" s="8"/>
      <c r="X69" s="1"/>
      <c r="Z69"/>
      <c r="AA69" s="1"/>
      <c r="AB69"/>
      <c r="AC69" s="14"/>
      <c r="AD69" s="8"/>
      <c r="AE69" s="8"/>
    </row>
    <row r="70" spans="1:31" x14ac:dyDescent="0.3">
      <c r="A70" s="6" t="s">
        <v>5</v>
      </c>
      <c r="B70" s="7" t="s">
        <v>6</v>
      </c>
      <c r="C70" s="7" t="s">
        <v>0</v>
      </c>
      <c r="D70" s="7" t="s">
        <v>1</v>
      </c>
      <c r="E70" s="7" t="s">
        <v>7</v>
      </c>
      <c r="F70" s="7" t="s">
        <v>8</v>
      </c>
      <c r="G70" s="7" t="s">
        <v>9</v>
      </c>
      <c r="H70" s="246"/>
      <c r="I70" s="8"/>
      <c r="J70" s="8"/>
      <c r="N70" s="7" t="s">
        <v>79</v>
      </c>
      <c r="O70" s="7" t="s">
        <v>6</v>
      </c>
      <c r="P70" s="7" t="s">
        <v>90</v>
      </c>
      <c r="Q70" s="7" t="s">
        <v>218</v>
      </c>
      <c r="R70" s="7" t="s">
        <v>1</v>
      </c>
      <c r="S70" s="7" t="s">
        <v>7</v>
      </c>
      <c r="T70" s="7" t="s">
        <v>8</v>
      </c>
      <c r="U70" s="7" t="s">
        <v>9</v>
      </c>
      <c r="V70" s="246"/>
      <c r="W70" s="8"/>
      <c r="X70" s="51"/>
      <c r="Y70" s="8"/>
      <c r="Z70" s="8"/>
      <c r="AB70"/>
      <c r="AD70"/>
    </row>
    <row r="71" spans="1:31" x14ac:dyDescent="0.3">
      <c r="A71" s="7">
        <v>1</v>
      </c>
      <c r="B71" s="3">
        <v>318</v>
      </c>
      <c r="C71" s="2" t="s">
        <v>182</v>
      </c>
      <c r="D71" s="21" t="s">
        <v>3</v>
      </c>
      <c r="E71" s="24">
        <v>17</v>
      </c>
      <c r="F71" s="7">
        <v>15</v>
      </c>
      <c r="G71" s="22">
        <f t="shared" ref="G71:G97" si="33">E71+F71</f>
        <v>32</v>
      </c>
      <c r="H71" s="23">
        <f t="shared" ref="H71:H76" si="34">G71</f>
        <v>32</v>
      </c>
      <c r="I71" s="8"/>
      <c r="J71" s="8"/>
      <c r="N71" s="7">
        <v>1</v>
      </c>
      <c r="O71" s="3">
        <v>318</v>
      </c>
      <c r="P71" s="2" t="s">
        <v>182</v>
      </c>
      <c r="Q71" s="2" t="s">
        <v>219</v>
      </c>
      <c r="R71" s="21" t="s">
        <v>3</v>
      </c>
      <c r="S71" s="24">
        <v>17</v>
      </c>
      <c r="T71" s="7">
        <v>15</v>
      </c>
      <c r="U71" s="22">
        <f t="shared" ref="U71:U97" si="35">S71+T71</f>
        <v>32</v>
      </c>
      <c r="V71" s="23">
        <f t="shared" ref="V71:V97" si="36">U71</f>
        <v>32</v>
      </c>
      <c r="W71" s="8"/>
      <c r="X71" s="8"/>
      <c r="Y71" s="14"/>
      <c r="Z71" s="14"/>
      <c r="AA71" s="14"/>
      <c r="AB71" s="14"/>
      <c r="AC71" s="51"/>
      <c r="AD71" s="8"/>
      <c r="AE71" s="8"/>
    </row>
    <row r="72" spans="1:31" x14ac:dyDescent="0.3">
      <c r="A72" s="7">
        <v>2</v>
      </c>
      <c r="B72" s="3">
        <v>501</v>
      </c>
      <c r="C72" s="2" t="s">
        <v>155</v>
      </c>
      <c r="D72" s="21" t="s">
        <v>3</v>
      </c>
      <c r="E72" s="24">
        <v>16</v>
      </c>
      <c r="F72" s="7">
        <v>14</v>
      </c>
      <c r="G72" s="22">
        <f t="shared" si="33"/>
        <v>30</v>
      </c>
      <c r="H72" s="23">
        <f t="shared" si="34"/>
        <v>30</v>
      </c>
      <c r="I72" s="8"/>
      <c r="J72" s="8"/>
      <c r="N72" s="7">
        <v>2</v>
      </c>
      <c r="O72" s="3">
        <v>501</v>
      </c>
      <c r="P72" s="2" t="s">
        <v>155</v>
      </c>
      <c r="Q72" s="2" t="s">
        <v>156</v>
      </c>
      <c r="R72" s="21" t="s">
        <v>3</v>
      </c>
      <c r="S72" s="24">
        <v>16</v>
      </c>
      <c r="T72" s="7">
        <v>14</v>
      </c>
      <c r="U72" s="22">
        <f t="shared" si="35"/>
        <v>30</v>
      </c>
      <c r="V72" s="23">
        <f t="shared" si="36"/>
        <v>30</v>
      </c>
      <c r="W72" s="8"/>
      <c r="X72" s="8"/>
      <c r="Y72" s="8"/>
      <c r="Z72" s="8"/>
      <c r="AA72" s="14"/>
      <c r="AB72" s="8"/>
      <c r="AC72" s="51"/>
      <c r="AD72" s="8"/>
      <c r="AE72" s="8"/>
    </row>
    <row r="73" spans="1:31" x14ac:dyDescent="0.3">
      <c r="A73" s="7">
        <v>3</v>
      </c>
      <c r="B73" s="3">
        <v>522</v>
      </c>
      <c r="C73" s="2" t="s">
        <v>161</v>
      </c>
      <c r="D73" s="21" t="s">
        <v>2</v>
      </c>
      <c r="E73" s="24">
        <v>15</v>
      </c>
      <c r="F73" s="7">
        <v>15</v>
      </c>
      <c r="G73" s="22">
        <f t="shared" si="33"/>
        <v>30</v>
      </c>
      <c r="H73" s="23">
        <f t="shared" si="34"/>
        <v>30</v>
      </c>
      <c r="I73" s="8"/>
      <c r="J73" s="8"/>
      <c r="N73" s="7">
        <v>3</v>
      </c>
      <c r="O73" s="3">
        <v>522</v>
      </c>
      <c r="P73" s="2" t="s">
        <v>161</v>
      </c>
      <c r="Q73" s="2" t="s">
        <v>162</v>
      </c>
      <c r="R73" s="21" t="s">
        <v>2</v>
      </c>
      <c r="S73" s="24">
        <v>15</v>
      </c>
      <c r="T73" s="7">
        <v>15</v>
      </c>
      <c r="U73" s="22">
        <f t="shared" si="35"/>
        <v>30</v>
      </c>
      <c r="V73" s="23">
        <f t="shared" si="36"/>
        <v>30</v>
      </c>
      <c r="W73" s="8"/>
      <c r="X73" s="8"/>
      <c r="Y73" s="8"/>
      <c r="Z73" s="8"/>
      <c r="AA73" s="14"/>
      <c r="AB73" s="8"/>
      <c r="AC73" s="51"/>
      <c r="AD73" s="8"/>
      <c r="AE73" s="8"/>
    </row>
    <row r="74" spans="1:31" x14ac:dyDescent="0.3">
      <c r="A74" s="7">
        <v>4</v>
      </c>
      <c r="B74" s="7">
        <v>525</v>
      </c>
      <c r="C74" s="18" t="s">
        <v>207</v>
      </c>
      <c r="D74" s="36" t="s">
        <v>64</v>
      </c>
      <c r="E74" s="24">
        <v>14</v>
      </c>
      <c r="F74" s="7">
        <v>15</v>
      </c>
      <c r="G74" s="22">
        <f t="shared" si="33"/>
        <v>29</v>
      </c>
      <c r="H74" s="23">
        <f t="shared" si="34"/>
        <v>29</v>
      </c>
      <c r="I74" s="8"/>
      <c r="J74" s="8"/>
      <c r="N74" s="7">
        <v>4</v>
      </c>
      <c r="O74" s="7">
        <v>525</v>
      </c>
      <c r="P74" s="18" t="s">
        <v>207</v>
      </c>
      <c r="Q74" s="18" t="s">
        <v>220</v>
      </c>
      <c r="R74" s="36" t="s">
        <v>64</v>
      </c>
      <c r="S74" s="24">
        <v>14</v>
      </c>
      <c r="T74" s="7">
        <v>15</v>
      </c>
      <c r="U74" s="22">
        <f t="shared" si="35"/>
        <v>29</v>
      </c>
      <c r="V74" s="23">
        <f t="shared" si="36"/>
        <v>29</v>
      </c>
      <c r="W74" s="8"/>
      <c r="X74" s="8"/>
      <c r="Y74" s="8"/>
      <c r="Z74" s="8"/>
      <c r="AA74" s="14"/>
      <c r="AB74" s="8"/>
      <c r="AC74" s="14"/>
      <c r="AD74" s="8"/>
      <c r="AE74" s="8"/>
    </row>
    <row r="75" spans="1:31" x14ac:dyDescent="0.3">
      <c r="A75" s="7">
        <v>5</v>
      </c>
      <c r="B75" s="3">
        <v>520</v>
      </c>
      <c r="C75" s="2" t="s">
        <v>157</v>
      </c>
      <c r="D75" s="21" t="s">
        <v>3</v>
      </c>
      <c r="E75" s="24">
        <v>13</v>
      </c>
      <c r="F75" s="7">
        <v>11</v>
      </c>
      <c r="G75" s="22">
        <f t="shared" si="33"/>
        <v>24</v>
      </c>
      <c r="H75" s="23">
        <f t="shared" si="34"/>
        <v>24</v>
      </c>
      <c r="I75" s="8"/>
      <c r="J75" s="8"/>
      <c r="N75" s="7">
        <v>5</v>
      </c>
      <c r="O75" s="3">
        <v>520</v>
      </c>
      <c r="P75" s="2" t="s">
        <v>157</v>
      </c>
      <c r="Q75" s="2" t="s">
        <v>221</v>
      </c>
      <c r="R75" s="21" t="s">
        <v>3</v>
      </c>
      <c r="S75" s="24">
        <v>13</v>
      </c>
      <c r="T75" s="7">
        <v>11</v>
      </c>
      <c r="U75" s="22">
        <f t="shared" si="35"/>
        <v>24</v>
      </c>
      <c r="V75" s="23">
        <f t="shared" si="36"/>
        <v>24</v>
      </c>
      <c r="W75" s="8"/>
      <c r="X75" s="8"/>
      <c r="Y75" s="8"/>
      <c r="Z75" s="8"/>
      <c r="AA75" s="14"/>
      <c r="AB75" s="14"/>
      <c r="AC75" s="14"/>
      <c r="AD75" s="8"/>
      <c r="AE75" s="8"/>
    </row>
    <row r="76" spans="1:31" x14ac:dyDescent="0.3">
      <c r="A76" s="7">
        <v>6</v>
      </c>
      <c r="B76" s="3">
        <v>570</v>
      </c>
      <c r="C76" s="2" t="s">
        <v>190</v>
      </c>
      <c r="D76" s="21" t="s">
        <v>2</v>
      </c>
      <c r="E76" s="24">
        <v>12</v>
      </c>
      <c r="F76" s="7">
        <v>14</v>
      </c>
      <c r="G76" s="22">
        <f t="shared" si="33"/>
        <v>26</v>
      </c>
      <c r="H76" s="23">
        <f t="shared" si="34"/>
        <v>26</v>
      </c>
      <c r="I76" s="8"/>
      <c r="J76" s="8"/>
      <c r="N76" s="7">
        <v>6</v>
      </c>
      <c r="O76" s="3">
        <v>570</v>
      </c>
      <c r="P76" s="2" t="s">
        <v>190</v>
      </c>
      <c r="Q76" s="2" t="s">
        <v>222</v>
      </c>
      <c r="R76" s="21" t="s">
        <v>2</v>
      </c>
      <c r="S76" s="24">
        <v>12</v>
      </c>
      <c r="T76" s="7">
        <v>14</v>
      </c>
      <c r="U76" s="22">
        <f t="shared" si="35"/>
        <v>26</v>
      </c>
      <c r="V76" s="23">
        <f t="shared" si="36"/>
        <v>26</v>
      </c>
      <c r="W76" s="8"/>
      <c r="X76" s="8"/>
      <c r="Y76" s="8"/>
      <c r="Z76" s="8"/>
      <c r="AA76" s="14"/>
      <c r="AB76" s="8"/>
      <c r="AC76" s="14"/>
      <c r="AD76" s="8"/>
      <c r="AE76" s="8"/>
    </row>
    <row r="77" spans="1:31" x14ac:dyDescent="0.3">
      <c r="A77" s="5">
        <v>7</v>
      </c>
      <c r="B77" s="5">
        <v>519</v>
      </c>
      <c r="C77" s="4" t="s">
        <v>163</v>
      </c>
      <c r="D77" s="127" t="s">
        <v>3</v>
      </c>
      <c r="E77" s="79">
        <v>11</v>
      </c>
      <c r="F77" s="5">
        <v>9</v>
      </c>
      <c r="G77" s="79">
        <f t="shared" si="33"/>
        <v>20</v>
      </c>
      <c r="H77" s="25">
        <f t="shared" ref="H77" si="37">G77/2</f>
        <v>10</v>
      </c>
      <c r="I77" s="8"/>
      <c r="J77" s="8"/>
      <c r="N77" s="5">
        <v>7</v>
      </c>
      <c r="O77" s="5">
        <v>519</v>
      </c>
      <c r="P77" s="4" t="s">
        <v>163</v>
      </c>
      <c r="Q77" s="4" t="s">
        <v>223</v>
      </c>
      <c r="R77" s="127" t="s">
        <v>3</v>
      </c>
      <c r="S77" s="79">
        <v>11</v>
      </c>
      <c r="T77" s="5">
        <v>9</v>
      </c>
      <c r="U77" s="79">
        <f t="shared" si="35"/>
        <v>20</v>
      </c>
      <c r="V77" s="25">
        <f t="shared" ref="V77" si="38">U77/2</f>
        <v>10</v>
      </c>
      <c r="W77" s="8"/>
      <c r="X77" s="8"/>
      <c r="Y77" s="14"/>
      <c r="Z77" s="14"/>
      <c r="AA77" s="14"/>
      <c r="AB77" s="14"/>
      <c r="AC77" s="14"/>
      <c r="AD77" s="8"/>
      <c r="AE77" s="8"/>
    </row>
    <row r="78" spans="1:31" x14ac:dyDescent="0.3">
      <c r="A78" s="7">
        <v>8</v>
      </c>
      <c r="B78" s="3">
        <v>545</v>
      </c>
      <c r="C78" s="2" t="s">
        <v>188</v>
      </c>
      <c r="D78" s="21" t="s">
        <v>2</v>
      </c>
      <c r="E78" s="24">
        <v>10</v>
      </c>
      <c r="F78" s="7">
        <v>13</v>
      </c>
      <c r="G78" s="22">
        <f t="shared" si="33"/>
        <v>23</v>
      </c>
      <c r="H78" s="23">
        <f t="shared" ref="H78:H81" si="39">G78</f>
        <v>23</v>
      </c>
      <c r="I78" s="8"/>
      <c r="J78" s="8"/>
      <c r="N78" s="7">
        <v>8</v>
      </c>
      <c r="O78" s="3">
        <v>545</v>
      </c>
      <c r="P78" s="2" t="s">
        <v>188</v>
      </c>
      <c r="Q78" s="2" t="s">
        <v>224</v>
      </c>
      <c r="R78" s="21" t="s">
        <v>2</v>
      </c>
      <c r="S78" s="24">
        <v>10</v>
      </c>
      <c r="T78" s="7">
        <v>13</v>
      </c>
      <c r="U78" s="22">
        <f t="shared" si="35"/>
        <v>23</v>
      </c>
      <c r="V78" s="23">
        <f t="shared" si="36"/>
        <v>23</v>
      </c>
      <c r="W78" s="8"/>
      <c r="X78" s="8"/>
      <c r="Y78" s="8"/>
      <c r="Z78" s="8"/>
      <c r="AA78" s="14"/>
      <c r="AB78" s="8"/>
      <c r="AC78" s="14"/>
      <c r="AD78" s="8"/>
      <c r="AE78" s="8"/>
    </row>
    <row r="79" spans="1:31" x14ac:dyDescent="0.3">
      <c r="A79" s="7">
        <v>9</v>
      </c>
      <c r="B79" s="7">
        <v>54</v>
      </c>
      <c r="C79" s="6" t="s">
        <v>225</v>
      </c>
      <c r="D79" s="36" t="s">
        <v>3</v>
      </c>
      <c r="E79" s="24">
        <v>9</v>
      </c>
      <c r="F79" s="7">
        <v>7</v>
      </c>
      <c r="G79" s="22">
        <f t="shared" si="33"/>
        <v>16</v>
      </c>
      <c r="H79" s="23">
        <f t="shared" si="39"/>
        <v>16</v>
      </c>
      <c r="I79" s="8"/>
      <c r="J79" s="8"/>
      <c r="N79" s="7">
        <v>9</v>
      </c>
      <c r="O79" s="7">
        <v>54</v>
      </c>
      <c r="P79" s="6" t="s">
        <v>225</v>
      </c>
      <c r="Q79" s="6" t="s">
        <v>226</v>
      </c>
      <c r="R79" s="36" t="s">
        <v>3</v>
      </c>
      <c r="S79" s="24">
        <v>9</v>
      </c>
      <c r="T79" s="7">
        <v>7</v>
      </c>
      <c r="U79" s="22">
        <f t="shared" si="35"/>
        <v>16</v>
      </c>
      <c r="V79" s="23">
        <f t="shared" si="36"/>
        <v>16</v>
      </c>
      <c r="W79" s="8"/>
      <c r="X79" s="8"/>
      <c r="Y79" s="8"/>
      <c r="Z79" s="8"/>
      <c r="AA79" s="14"/>
      <c r="AB79" s="8"/>
      <c r="AC79" s="14"/>
      <c r="AD79" s="8"/>
      <c r="AE79" s="8"/>
    </row>
    <row r="80" spans="1:31" x14ac:dyDescent="0.3">
      <c r="A80" s="7">
        <v>10</v>
      </c>
      <c r="B80" s="3">
        <v>506</v>
      </c>
      <c r="C80" s="2" t="s">
        <v>192</v>
      </c>
      <c r="D80" s="21" t="s">
        <v>64</v>
      </c>
      <c r="E80" s="24">
        <v>8</v>
      </c>
      <c r="F80" s="7">
        <v>14</v>
      </c>
      <c r="G80" s="22">
        <f t="shared" si="33"/>
        <v>22</v>
      </c>
      <c r="H80" s="23">
        <f t="shared" si="39"/>
        <v>22</v>
      </c>
      <c r="I80" s="8"/>
      <c r="J80" s="8"/>
      <c r="N80" s="7">
        <v>10</v>
      </c>
      <c r="O80" s="3">
        <v>506</v>
      </c>
      <c r="P80" s="2" t="s">
        <v>192</v>
      </c>
      <c r="Q80" s="2" t="s">
        <v>227</v>
      </c>
      <c r="R80" s="21" t="s">
        <v>64</v>
      </c>
      <c r="S80" s="24">
        <v>8</v>
      </c>
      <c r="T80" s="7">
        <v>14</v>
      </c>
      <c r="U80" s="22">
        <f t="shared" si="35"/>
        <v>22</v>
      </c>
      <c r="V80" s="23">
        <f t="shared" si="36"/>
        <v>22</v>
      </c>
      <c r="W80" s="8"/>
      <c r="X80" s="8"/>
      <c r="Y80" s="8"/>
      <c r="Z80" s="8"/>
      <c r="AA80" s="14"/>
      <c r="AB80" s="8"/>
      <c r="AC80" s="14"/>
      <c r="AD80" s="8"/>
      <c r="AE80" s="8"/>
    </row>
    <row r="81" spans="1:31" x14ac:dyDescent="0.3">
      <c r="A81" s="7">
        <v>11</v>
      </c>
      <c r="B81" s="7">
        <v>516</v>
      </c>
      <c r="C81" s="6" t="s">
        <v>228</v>
      </c>
      <c r="D81" s="36" t="s">
        <v>4</v>
      </c>
      <c r="E81" s="24">
        <v>7</v>
      </c>
      <c r="F81" s="7">
        <v>15</v>
      </c>
      <c r="G81" s="22">
        <f t="shared" si="33"/>
        <v>22</v>
      </c>
      <c r="H81" s="23">
        <f t="shared" si="39"/>
        <v>22</v>
      </c>
      <c r="I81" s="8"/>
      <c r="J81" s="8"/>
      <c r="N81" s="7">
        <v>11</v>
      </c>
      <c r="O81" s="7">
        <v>516</v>
      </c>
      <c r="P81" s="6" t="s">
        <v>228</v>
      </c>
      <c r="Q81" s="6" t="s">
        <v>229</v>
      </c>
      <c r="R81" s="36" t="s">
        <v>4</v>
      </c>
      <c r="S81" s="24">
        <v>7</v>
      </c>
      <c r="T81" s="7">
        <v>15</v>
      </c>
      <c r="U81" s="22">
        <f t="shared" si="35"/>
        <v>22</v>
      </c>
      <c r="V81" s="23">
        <f t="shared" si="36"/>
        <v>22</v>
      </c>
      <c r="W81" s="8"/>
      <c r="X81" s="8"/>
      <c r="Y81" s="8"/>
      <c r="Z81" s="8"/>
      <c r="AA81" s="14"/>
      <c r="AB81" s="8"/>
      <c r="AC81" s="14"/>
      <c r="AD81" s="8"/>
      <c r="AE81" s="8"/>
    </row>
    <row r="82" spans="1:31" x14ac:dyDescent="0.3">
      <c r="A82" s="5">
        <v>12</v>
      </c>
      <c r="B82" s="5">
        <v>551</v>
      </c>
      <c r="C82" s="4" t="s">
        <v>186</v>
      </c>
      <c r="D82" s="127" t="s">
        <v>4</v>
      </c>
      <c r="E82" s="79">
        <v>6</v>
      </c>
      <c r="F82" s="5">
        <v>14</v>
      </c>
      <c r="G82" s="79">
        <f t="shared" si="33"/>
        <v>20</v>
      </c>
      <c r="H82" s="25">
        <f t="shared" ref="H82" si="40">G82/2</f>
        <v>10</v>
      </c>
      <c r="I82" s="8"/>
      <c r="J82" s="8"/>
      <c r="N82" s="5">
        <v>12</v>
      </c>
      <c r="O82" s="5">
        <v>551</v>
      </c>
      <c r="P82" s="4" t="s">
        <v>186</v>
      </c>
      <c r="Q82" s="4" t="s">
        <v>230</v>
      </c>
      <c r="R82" s="127" t="s">
        <v>4</v>
      </c>
      <c r="S82" s="79">
        <v>6</v>
      </c>
      <c r="T82" s="5">
        <v>14</v>
      </c>
      <c r="U82" s="79">
        <f t="shared" si="35"/>
        <v>20</v>
      </c>
      <c r="V82" s="25">
        <f t="shared" ref="V82" si="41">U82/2</f>
        <v>10</v>
      </c>
      <c r="W82" s="8"/>
      <c r="X82" s="8"/>
      <c r="Y82" s="8"/>
      <c r="Z82" s="8"/>
      <c r="AA82" s="14"/>
      <c r="AB82" s="8"/>
      <c r="AC82" s="14"/>
      <c r="AD82" s="8"/>
      <c r="AE82" s="8"/>
    </row>
    <row r="83" spans="1:31" x14ac:dyDescent="0.3">
      <c r="A83" s="7">
        <v>13</v>
      </c>
      <c r="B83" s="7">
        <v>507</v>
      </c>
      <c r="C83" s="6" t="s">
        <v>196</v>
      </c>
      <c r="D83" s="36" t="s">
        <v>4</v>
      </c>
      <c r="E83" s="24">
        <v>5</v>
      </c>
      <c r="F83" s="7">
        <v>13</v>
      </c>
      <c r="G83" s="24">
        <f t="shared" si="33"/>
        <v>18</v>
      </c>
      <c r="H83" s="23">
        <f t="shared" ref="H83:H86" si="42">G83</f>
        <v>18</v>
      </c>
      <c r="I83" s="8"/>
      <c r="J83" s="8"/>
      <c r="N83" s="7">
        <v>13</v>
      </c>
      <c r="O83" s="7">
        <v>507</v>
      </c>
      <c r="P83" s="6" t="s">
        <v>196</v>
      </c>
      <c r="Q83" s="6" t="s">
        <v>231</v>
      </c>
      <c r="R83" s="36" t="s">
        <v>4</v>
      </c>
      <c r="S83" s="24">
        <v>5</v>
      </c>
      <c r="T83" s="7">
        <v>13</v>
      </c>
      <c r="U83" s="24">
        <f t="shared" si="35"/>
        <v>18</v>
      </c>
      <c r="V83" s="23">
        <f t="shared" si="36"/>
        <v>18</v>
      </c>
      <c r="W83" s="8"/>
      <c r="X83" s="8"/>
      <c r="Y83" s="8"/>
      <c r="Z83" s="8"/>
      <c r="AA83" s="14"/>
      <c r="AB83" s="8"/>
      <c r="AC83" s="14"/>
      <c r="AD83" s="8"/>
      <c r="AE83" s="8"/>
    </row>
    <row r="84" spans="1:31" x14ac:dyDescent="0.3">
      <c r="A84" s="7">
        <v>14</v>
      </c>
      <c r="B84" s="7">
        <v>598</v>
      </c>
      <c r="C84" s="6" t="s">
        <v>165</v>
      </c>
      <c r="D84" s="36" t="s">
        <v>3</v>
      </c>
      <c r="E84" s="24">
        <v>4</v>
      </c>
      <c r="F84" s="7">
        <v>2</v>
      </c>
      <c r="G84" s="24">
        <f t="shared" si="33"/>
        <v>6</v>
      </c>
      <c r="H84" s="23">
        <f t="shared" si="42"/>
        <v>6</v>
      </c>
      <c r="I84" s="8"/>
      <c r="J84" s="8"/>
      <c r="N84" s="7">
        <v>14</v>
      </c>
      <c r="O84" s="7">
        <v>598</v>
      </c>
      <c r="P84" s="6" t="s">
        <v>165</v>
      </c>
      <c r="Q84" s="6" t="s">
        <v>232</v>
      </c>
      <c r="R84" s="36" t="s">
        <v>3</v>
      </c>
      <c r="S84" s="24">
        <v>4</v>
      </c>
      <c r="T84" s="7">
        <v>2</v>
      </c>
      <c r="U84" s="24">
        <f t="shared" si="35"/>
        <v>6</v>
      </c>
      <c r="V84" s="23">
        <f t="shared" si="36"/>
        <v>6</v>
      </c>
      <c r="W84" s="8"/>
      <c r="X84" s="8"/>
      <c r="Y84" s="8"/>
      <c r="Z84" s="8"/>
      <c r="AA84" s="14"/>
      <c r="AB84" s="8"/>
      <c r="AC84" s="14"/>
      <c r="AD84" s="8"/>
      <c r="AE84" s="8"/>
    </row>
    <row r="85" spans="1:31" x14ac:dyDescent="0.3">
      <c r="A85" s="7">
        <v>15</v>
      </c>
      <c r="B85" s="7">
        <v>505</v>
      </c>
      <c r="C85" s="6" t="s">
        <v>211</v>
      </c>
      <c r="D85" s="36" t="s">
        <v>4</v>
      </c>
      <c r="E85" s="24">
        <v>3</v>
      </c>
      <c r="F85" s="7">
        <v>12</v>
      </c>
      <c r="G85" s="24">
        <f t="shared" si="33"/>
        <v>15</v>
      </c>
      <c r="H85" s="23">
        <f t="shared" si="42"/>
        <v>15</v>
      </c>
      <c r="I85" s="8"/>
      <c r="J85" s="8"/>
      <c r="N85" s="7">
        <v>15</v>
      </c>
      <c r="O85" s="7">
        <v>505</v>
      </c>
      <c r="P85" s="6" t="s">
        <v>211</v>
      </c>
      <c r="Q85" s="6" t="s">
        <v>233</v>
      </c>
      <c r="R85" s="36" t="s">
        <v>4</v>
      </c>
      <c r="S85" s="24">
        <v>3</v>
      </c>
      <c r="T85" s="7">
        <v>12</v>
      </c>
      <c r="U85" s="24">
        <f t="shared" si="35"/>
        <v>15</v>
      </c>
      <c r="V85" s="23">
        <f t="shared" si="36"/>
        <v>15</v>
      </c>
      <c r="W85" s="8"/>
      <c r="X85" s="8"/>
      <c r="Y85" s="8"/>
      <c r="Z85" s="8"/>
      <c r="AA85" s="14"/>
      <c r="AB85" s="8"/>
      <c r="AC85" s="14"/>
      <c r="AD85" s="8"/>
      <c r="AE85" s="8"/>
    </row>
    <row r="86" spans="1:31" x14ac:dyDescent="0.3">
      <c r="A86" s="7">
        <v>16</v>
      </c>
      <c r="B86" s="7">
        <v>589</v>
      </c>
      <c r="C86" s="6" t="s">
        <v>209</v>
      </c>
      <c r="D86" s="36" t="s">
        <v>4</v>
      </c>
      <c r="E86" s="24">
        <v>2</v>
      </c>
      <c r="F86" s="7">
        <v>11</v>
      </c>
      <c r="G86" s="24">
        <f t="shared" si="33"/>
        <v>13</v>
      </c>
      <c r="H86" s="23">
        <f t="shared" si="42"/>
        <v>13</v>
      </c>
      <c r="I86" s="8"/>
      <c r="J86" s="8"/>
      <c r="N86" s="7">
        <v>16</v>
      </c>
      <c r="O86" s="7">
        <v>589</v>
      </c>
      <c r="P86" s="6" t="s">
        <v>209</v>
      </c>
      <c r="Q86" s="6" t="s">
        <v>234</v>
      </c>
      <c r="R86" s="36" t="s">
        <v>4</v>
      </c>
      <c r="S86" s="24">
        <v>2</v>
      </c>
      <c r="T86" s="7">
        <v>11</v>
      </c>
      <c r="U86" s="24">
        <f t="shared" si="35"/>
        <v>13</v>
      </c>
      <c r="V86" s="23">
        <f t="shared" si="36"/>
        <v>13</v>
      </c>
      <c r="W86" s="8"/>
      <c r="X86" s="8"/>
      <c r="Y86" s="8"/>
      <c r="Z86" s="8"/>
      <c r="AA86" s="14"/>
      <c r="AB86" s="8"/>
      <c r="AC86" s="14"/>
      <c r="AD86" s="8"/>
      <c r="AE86" s="8"/>
    </row>
    <row r="87" spans="1:31" x14ac:dyDescent="0.3">
      <c r="A87" s="5">
        <v>17</v>
      </c>
      <c r="B87" s="5">
        <v>560</v>
      </c>
      <c r="C87" s="4" t="s">
        <v>174</v>
      </c>
      <c r="D87" s="127" t="s">
        <v>3</v>
      </c>
      <c r="E87" s="79">
        <v>1</v>
      </c>
      <c r="F87" s="5">
        <v>0</v>
      </c>
      <c r="G87" s="79">
        <f t="shared" si="33"/>
        <v>1</v>
      </c>
      <c r="H87" s="25">
        <f t="shared" ref="H87" si="43">G87/2</f>
        <v>0.5</v>
      </c>
      <c r="I87" s="8"/>
      <c r="J87" s="8"/>
      <c r="N87" s="5">
        <v>17</v>
      </c>
      <c r="O87" s="5">
        <v>560</v>
      </c>
      <c r="P87" s="4" t="s">
        <v>174</v>
      </c>
      <c r="Q87" s="4" t="s">
        <v>235</v>
      </c>
      <c r="R87" s="127" t="s">
        <v>3</v>
      </c>
      <c r="S87" s="79">
        <v>1</v>
      </c>
      <c r="T87" s="5">
        <v>0</v>
      </c>
      <c r="U87" s="79">
        <f t="shared" si="35"/>
        <v>1</v>
      </c>
      <c r="V87" s="25">
        <f t="shared" ref="V87" si="44">U87/2</f>
        <v>0.5</v>
      </c>
      <c r="W87" s="8"/>
      <c r="X87" s="8"/>
      <c r="Y87" s="8"/>
      <c r="Z87" s="8"/>
      <c r="AA87" s="14"/>
      <c r="AB87" s="8"/>
      <c r="AC87" s="14"/>
      <c r="AD87" s="8"/>
      <c r="AE87" s="8"/>
    </row>
    <row r="88" spans="1:31" x14ac:dyDescent="0.3">
      <c r="A88" s="7" t="s">
        <v>12</v>
      </c>
      <c r="B88" s="3">
        <v>554</v>
      </c>
      <c r="C88" s="2" t="s">
        <v>167</v>
      </c>
      <c r="D88" s="21" t="s">
        <v>2</v>
      </c>
      <c r="E88" s="7">
        <v>0</v>
      </c>
      <c r="F88" s="7">
        <v>0</v>
      </c>
      <c r="G88" s="24">
        <f t="shared" si="33"/>
        <v>0</v>
      </c>
      <c r="H88" s="23">
        <f t="shared" ref="H88:H97" si="45">G88</f>
        <v>0</v>
      </c>
      <c r="I88" s="8"/>
      <c r="J88" s="8"/>
      <c r="N88" s="7" t="s">
        <v>12</v>
      </c>
      <c r="O88" s="3">
        <v>554</v>
      </c>
      <c r="P88" s="2" t="s">
        <v>167</v>
      </c>
      <c r="Q88" s="2" t="s">
        <v>236</v>
      </c>
      <c r="R88" s="21" t="s">
        <v>2</v>
      </c>
      <c r="S88" s="7">
        <v>0</v>
      </c>
      <c r="T88" s="7">
        <v>0</v>
      </c>
      <c r="U88" s="24">
        <f t="shared" si="35"/>
        <v>0</v>
      </c>
      <c r="V88" s="23">
        <f t="shared" si="36"/>
        <v>0</v>
      </c>
      <c r="W88" s="8"/>
      <c r="X88" s="8"/>
      <c r="Y88" s="8"/>
      <c r="Z88" s="8"/>
      <c r="AA88" s="14"/>
      <c r="AB88" s="8"/>
      <c r="AC88" s="14"/>
      <c r="AD88" s="8"/>
      <c r="AE88" s="8"/>
    </row>
    <row r="89" spans="1:31" x14ac:dyDescent="0.3">
      <c r="A89" s="7" t="s">
        <v>12</v>
      </c>
      <c r="B89" s="3">
        <v>11</v>
      </c>
      <c r="C89" s="6" t="s">
        <v>172</v>
      </c>
      <c r="D89" s="21" t="s">
        <v>2</v>
      </c>
      <c r="E89" s="7">
        <v>0</v>
      </c>
      <c r="F89" s="7">
        <v>0</v>
      </c>
      <c r="G89" s="24">
        <f t="shared" si="33"/>
        <v>0</v>
      </c>
      <c r="H89" s="23">
        <f t="shared" si="45"/>
        <v>0</v>
      </c>
      <c r="I89" s="8"/>
      <c r="J89" s="8"/>
      <c r="N89" s="7" t="s">
        <v>12</v>
      </c>
      <c r="O89" s="3">
        <v>11</v>
      </c>
      <c r="P89" s="6" t="s">
        <v>172</v>
      </c>
      <c r="Q89" s="6" t="s">
        <v>237</v>
      </c>
      <c r="R89" s="21" t="s">
        <v>2</v>
      </c>
      <c r="S89" s="7">
        <v>0</v>
      </c>
      <c r="T89" s="7">
        <v>0</v>
      </c>
      <c r="U89" s="24">
        <f t="shared" si="35"/>
        <v>0</v>
      </c>
      <c r="V89" s="23">
        <f t="shared" si="36"/>
        <v>0</v>
      </c>
      <c r="W89" s="8"/>
      <c r="X89" s="8"/>
      <c r="Y89" s="8"/>
      <c r="Z89" s="8"/>
      <c r="AA89" s="14"/>
      <c r="AB89" s="8"/>
      <c r="AC89" s="14"/>
      <c r="AD89" s="8"/>
      <c r="AE89" s="8"/>
    </row>
    <row r="90" spans="1:31" x14ac:dyDescent="0.3">
      <c r="A90" s="7" t="s">
        <v>12</v>
      </c>
      <c r="B90" s="3">
        <v>555</v>
      </c>
      <c r="C90" s="2" t="s">
        <v>159</v>
      </c>
      <c r="D90" s="21" t="s">
        <v>3</v>
      </c>
      <c r="E90" s="7">
        <v>0</v>
      </c>
      <c r="F90" s="7">
        <v>0</v>
      </c>
      <c r="G90" s="24">
        <f t="shared" si="33"/>
        <v>0</v>
      </c>
      <c r="H90" s="23">
        <f t="shared" si="45"/>
        <v>0</v>
      </c>
      <c r="I90" s="8"/>
      <c r="J90" s="8"/>
      <c r="N90" s="7" t="s">
        <v>12</v>
      </c>
      <c r="O90" s="3">
        <v>555</v>
      </c>
      <c r="P90" s="2" t="s">
        <v>159</v>
      </c>
      <c r="Q90" s="2" t="s">
        <v>238</v>
      </c>
      <c r="R90" s="21" t="s">
        <v>3</v>
      </c>
      <c r="S90" s="7">
        <v>0</v>
      </c>
      <c r="T90" s="7">
        <v>0</v>
      </c>
      <c r="U90" s="24">
        <f t="shared" si="35"/>
        <v>0</v>
      </c>
      <c r="V90" s="23">
        <f t="shared" si="36"/>
        <v>0</v>
      </c>
      <c r="W90" s="8"/>
      <c r="X90" s="8"/>
      <c r="Y90" s="8"/>
      <c r="Z90" s="8"/>
      <c r="AA90" s="14"/>
      <c r="AB90" s="8"/>
      <c r="AC90" s="14"/>
      <c r="AD90" s="8"/>
      <c r="AE90" s="8"/>
    </row>
    <row r="91" spans="1:31" x14ac:dyDescent="0.3">
      <c r="A91" s="7" t="s">
        <v>12</v>
      </c>
      <c r="B91" s="3">
        <v>567</v>
      </c>
      <c r="C91" s="2" t="s">
        <v>184</v>
      </c>
      <c r="D91" s="21" t="s">
        <v>4</v>
      </c>
      <c r="E91" s="7">
        <v>0</v>
      </c>
      <c r="F91" s="7">
        <v>0</v>
      </c>
      <c r="G91" s="24">
        <f t="shared" si="33"/>
        <v>0</v>
      </c>
      <c r="H91" s="23">
        <f t="shared" si="45"/>
        <v>0</v>
      </c>
      <c r="I91" s="8"/>
      <c r="J91" s="8"/>
      <c r="N91" s="7" t="s">
        <v>12</v>
      </c>
      <c r="O91" s="3">
        <v>567</v>
      </c>
      <c r="P91" s="2" t="s">
        <v>184</v>
      </c>
      <c r="Q91" s="2" t="s">
        <v>239</v>
      </c>
      <c r="R91" s="21" t="s">
        <v>4</v>
      </c>
      <c r="S91" s="7">
        <v>0</v>
      </c>
      <c r="T91" s="7">
        <v>0</v>
      </c>
      <c r="U91" s="24">
        <f t="shared" si="35"/>
        <v>0</v>
      </c>
      <c r="V91" s="23">
        <f t="shared" si="36"/>
        <v>0</v>
      </c>
      <c r="W91" s="8"/>
      <c r="X91" s="8"/>
      <c r="Y91" s="8"/>
      <c r="Z91" s="8"/>
      <c r="AA91" s="14"/>
      <c r="AB91" s="8"/>
      <c r="AC91" s="14"/>
      <c r="AD91" s="8"/>
      <c r="AE91" s="8"/>
    </row>
    <row r="92" spans="1:31" x14ac:dyDescent="0.3">
      <c r="A92" s="7" t="s">
        <v>12</v>
      </c>
      <c r="B92" s="7">
        <v>512</v>
      </c>
      <c r="C92" s="6" t="s">
        <v>194</v>
      </c>
      <c r="D92" s="36" t="s">
        <v>2</v>
      </c>
      <c r="E92" s="7">
        <v>0</v>
      </c>
      <c r="F92" s="7">
        <v>0</v>
      </c>
      <c r="G92" s="24">
        <f t="shared" si="33"/>
        <v>0</v>
      </c>
      <c r="H92" s="23">
        <f t="shared" si="45"/>
        <v>0</v>
      </c>
      <c r="I92" s="8"/>
      <c r="J92" s="8"/>
      <c r="N92" s="7" t="s">
        <v>12</v>
      </c>
      <c r="O92" s="7">
        <v>512</v>
      </c>
      <c r="P92" s="6" t="s">
        <v>194</v>
      </c>
      <c r="Q92" s="6" t="s">
        <v>240</v>
      </c>
      <c r="R92" s="36" t="s">
        <v>2</v>
      </c>
      <c r="S92" s="7">
        <v>0</v>
      </c>
      <c r="T92" s="7">
        <v>0</v>
      </c>
      <c r="U92" s="24">
        <f t="shared" si="35"/>
        <v>0</v>
      </c>
      <c r="V92" s="23">
        <f t="shared" si="36"/>
        <v>0</v>
      </c>
      <c r="W92" s="8"/>
      <c r="X92" s="8"/>
      <c r="Y92" s="8"/>
      <c r="Z92" s="8"/>
      <c r="AA92" s="14"/>
      <c r="AB92" s="8"/>
      <c r="AC92" s="14"/>
      <c r="AD92" s="8"/>
      <c r="AE92" s="8"/>
    </row>
    <row r="93" spans="1:31" x14ac:dyDescent="0.3">
      <c r="A93" s="7" t="s">
        <v>12</v>
      </c>
      <c r="B93" s="7">
        <v>55</v>
      </c>
      <c r="C93" s="6" t="s">
        <v>241</v>
      </c>
      <c r="D93" s="36" t="s">
        <v>170</v>
      </c>
      <c r="E93" s="7">
        <v>0</v>
      </c>
      <c r="F93" s="7">
        <v>0</v>
      </c>
      <c r="G93" s="24">
        <f t="shared" si="33"/>
        <v>0</v>
      </c>
      <c r="H93" s="23">
        <f t="shared" si="45"/>
        <v>0</v>
      </c>
      <c r="I93" s="8"/>
      <c r="J93" s="8"/>
      <c r="N93" s="7" t="s">
        <v>12</v>
      </c>
      <c r="O93" s="7">
        <v>55</v>
      </c>
      <c r="P93" s="6" t="s">
        <v>241</v>
      </c>
      <c r="Q93" s="6" t="s">
        <v>242</v>
      </c>
      <c r="R93" s="36" t="s">
        <v>170</v>
      </c>
      <c r="S93" s="7">
        <v>0</v>
      </c>
      <c r="T93" s="7">
        <v>0</v>
      </c>
      <c r="U93" s="24">
        <f t="shared" si="35"/>
        <v>0</v>
      </c>
      <c r="V93" s="23">
        <f t="shared" si="36"/>
        <v>0</v>
      </c>
      <c r="W93" s="8"/>
      <c r="X93" s="8"/>
      <c r="Y93" s="8"/>
      <c r="Z93" s="8"/>
      <c r="AA93" s="14"/>
      <c r="AB93" s="8"/>
      <c r="AC93" s="14"/>
      <c r="AD93" s="8"/>
      <c r="AE93" s="8"/>
    </row>
    <row r="94" spans="1:31" x14ac:dyDescent="0.3">
      <c r="A94" s="7" t="s">
        <v>12</v>
      </c>
      <c r="B94" s="7">
        <v>527</v>
      </c>
      <c r="C94" s="6" t="s">
        <v>243</v>
      </c>
      <c r="D94" s="36" t="s">
        <v>64</v>
      </c>
      <c r="E94" s="7">
        <v>0</v>
      </c>
      <c r="F94" s="7">
        <v>0</v>
      </c>
      <c r="G94" s="24">
        <f t="shared" si="33"/>
        <v>0</v>
      </c>
      <c r="H94" s="23">
        <f t="shared" si="45"/>
        <v>0</v>
      </c>
      <c r="I94" s="8"/>
      <c r="J94" s="8"/>
      <c r="N94" s="7" t="s">
        <v>12</v>
      </c>
      <c r="O94" s="7">
        <v>527</v>
      </c>
      <c r="P94" s="6" t="s">
        <v>243</v>
      </c>
      <c r="Q94" s="6" t="s">
        <v>244</v>
      </c>
      <c r="R94" s="36" t="s">
        <v>64</v>
      </c>
      <c r="S94" s="7">
        <v>0</v>
      </c>
      <c r="T94" s="7">
        <v>0</v>
      </c>
      <c r="U94" s="24">
        <f t="shared" si="35"/>
        <v>0</v>
      </c>
      <c r="V94" s="23">
        <f t="shared" si="36"/>
        <v>0</v>
      </c>
      <c r="W94" s="8"/>
      <c r="X94" s="8"/>
      <c r="Y94" s="8"/>
      <c r="Z94" s="8"/>
      <c r="AA94" s="14"/>
      <c r="AB94" s="8"/>
      <c r="AC94" s="51"/>
      <c r="AD94" s="8"/>
      <c r="AE94" s="8"/>
    </row>
    <row r="95" spans="1:31" x14ac:dyDescent="0.3">
      <c r="A95" s="7" t="s">
        <v>12</v>
      </c>
      <c r="B95" s="7">
        <v>528</v>
      </c>
      <c r="C95" s="6" t="s">
        <v>213</v>
      </c>
      <c r="D95" s="36" t="s">
        <v>4</v>
      </c>
      <c r="E95" s="7">
        <v>0</v>
      </c>
      <c r="F95" s="7">
        <v>0</v>
      </c>
      <c r="G95" s="24">
        <f t="shared" si="33"/>
        <v>0</v>
      </c>
      <c r="H95" s="23">
        <f t="shared" si="45"/>
        <v>0</v>
      </c>
      <c r="I95" s="8"/>
      <c r="J95" s="8"/>
      <c r="N95" s="7" t="s">
        <v>12</v>
      </c>
      <c r="O95" s="7">
        <v>528</v>
      </c>
      <c r="P95" s="6" t="s">
        <v>213</v>
      </c>
      <c r="Q95" s="6" t="s">
        <v>245</v>
      </c>
      <c r="R95" s="36" t="s">
        <v>4</v>
      </c>
      <c r="S95" s="7">
        <v>0</v>
      </c>
      <c r="T95" s="7">
        <v>0</v>
      </c>
      <c r="U95" s="24">
        <f t="shared" si="35"/>
        <v>0</v>
      </c>
      <c r="V95" s="23">
        <f t="shared" si="36"/>
        <v>0</v>
      </c>
      <c r="W95" s="8"/>
      <c r="X95" s="8"/>
      <c r="Y95" s="8"/>
      <c r="Z95" s="8"/>
      <c r="AA95" s="14"/>
      <c r="AB95" s="8"/>
      <c r="AC95" s="51"/>
      <c r="AD95" s="8"/>
      <c r="AE95" s="8"/>
    </row>
    <row r="96" spans="1:31" x14ac:dyDescent="0.3">
      <c r="A96" s="7" t="s">
        <v>12</v>
      </c>
      <c r="B96" s="7">
        <v>514</v>
      </c>
      <c r="C96" s="6" t="s">
        <v>246</v>
      </c>
      <c r="D96" s="36" t="s">
        <v>4</v>
      </c>
      <c r="E96" s="7">
        <v>0</v>
      </c>
      <c r="F96" s="7">
        <v>0</v>
      </c>
      <c r="G96" s="24">
        <f t="shared" si="33"/>
        <v>0</v>
      </c>
      <c r="H96" s="23">
        <f t="shared" si="45"/>
        <v>0</v>
      </c>
      <c r="I96" s="8"/>
      <c r="J96" s="8"/>
      <c r="N96" s="7" t="s">
        <v>12</v>
      </c>
      <c r="O96" s="7">
        <v>514</v>
      </c>
      <c r="P96" s="6" t="s">
        <v>246</v>
      </c>
      <c r="Q96" s="6" t="s">
        <v>247</v>
      </c>
      <c r="R96" s="36" t="s">
        <v>4</v>
      </c>
      <c r="S96" s="7">
        <v>0</v>
      </c>
      <c r="T96" s="7">
        <v>0</v>
      </c>
      <c r="U96" s="24">
        <f t="shared" si="35"/>
        <v>0</v>
      </c>
      <c r="V96" s="23">
        <f t="shared" si="36"/>
        <v>0</v>
      </c>
      <c r="W96" s="8"/>
      <c r="X96" s="8"/>
      <c r="Y96" s="8"/>
      <c r="Z96" s="8"/>
      <c r="AA96" s="14"/>
      <c r="AB96" s="8"/>
      <c r="AC96" s="51"/>
      <c r="AD96" s="8"/>
      <c r="AE96" s="8"/>
    </row>
    <row r="97" spans="1:31" x14ac:dyDescent="0.3">
      <c r="A97" s="7" t="s">
        <v>12</v>
      </c>
      <c r="B97" s="7">
        <v>544</v>
      </c>
      <c r="C97" s="6" t="s">
        <v>176</v>
      </c>
      <c r="D97" s="36" t="s">
        <v>3</v>
      </c>
      <c r="E97" s="7">
        <v>0</v>
      </c>
      <c r="F97" s="7">
        <v>0</v>
      </c>
      <c r="G97" s="24">
        <f t="shared" si="33"/>
        <v>0</v>
      </c>
      <c r="H97" s="23">
        <f t="shared" si="45"/>
        <v>0</v>
      </c>
      <c r="I97" s="8"/>
      <c r="J97" s="8"/>
      <c r="N97" s="7" t="s">
        <v>12</v>
      </c>
      <c r="O97" s="7">
        <v>544</v>
      </c>
      <c r="P97" s="6" t="s">
        <v>176</v>
      </c>
      <c r="Q97" s="6" t="s">
        <v>248</v>
      </c>
      <c r="R97" s="36" t="s">
        <v>3</v>
      </c>
      <c r="S97" s="7">
        <v>0</v>
      </c>
      <c r="T97" s="7">
        <v>0</v>
      </c>
      <c r="U97" s="24">
        <f t="shared" si="35"/>
        <v>0</v>
      </c>
      <c r="V97" s="23">
        <f t="shared" si="36"/>
        <v>0</v>
      </c>
      <c r="W97" s="8"/>
      <c r="X97" s="8"/>
      <c r="Y97" s="8"/>
      <c r="Z97" s="8"/>
      <c r="AA97" s="14"/>
      <c r="AB97" s="8"/>
      <c r="AC97" s="51"/>
      <c r="AD97" s="8"/>
      <c r="AE97" s="8"/>
    </row>
    <row r="98" spans="1:31" x14ac:dyDescent="0.3">
      <c r="A98" s="8"/>
      <c r="E98" s="8"/>
      <c r="F98" s="8"/>
      <c r="G98" s="8"/>
      <c r="H98" s="14"/>
      <c r="I98" s="8"/>
      <c r="J98" s="8"/>
      <c r="K98" s="8"/>
      <c r="L98" s="14"/>
      <c r="M98" s="8"/>
      <c r="N98" s="8"/>
      <c r="O98" s="8"/>
      <c r="P98" s="8"/>
      <c r="Q98" s="14"/>
      <c r="R98" s="8"/>
      <c r="S98" s="14"/>
      <c r="T98" s="8"/>
      <c r="U98" s="8"/>
      <c r="V98" s="8"/>
      <c r="W98" s="8"/>
      <c r="X98" s="14"/>
      <c r="Y98" s="14"/>
      <c r="Z98" s="14"/>
      <c r="AA98" s="14"/>
      <c r="AB98" s="14"/>
      <c r="AC98" s="8"/>
      <c r="AD98" s="8"/>
    </row>
    <row r="99" spans="1:31" x14ac:dyDescent="0.3">
      <c r="A99" s="8"/>
      <c r="B99" s="8"/>
      <c r="C99" s="8"/>
      <c r="D99" s="16"/>
      <c r="E99" s="8"/>
      <c r="F99" s="8"/>
      <c r="G99" s="8"/>
      <c r="H99" s="247"/>
      <c r="I99" s="8"/>
      <c r="J99" s="14"/>
      <c r="K99" s="14"/>
      <c r="L99" s="14"/>
      <c r="M99" s="14"/>
      <c r="N99" s="8"/>
      <c r="O99" s="8"/>
      <c r="P99" s="8"/>
      <c r="Q99" s="14"/>
      <c r="R99" s="8"/>
      <c r="S99" s="14"/>
      <c r="T99" s="8"/>
      <c r="U99" s="8"/>
      <c r="V99" s="8"/>
      <c r="W99" s="8"/>
      <c r="X99" s="8"/>
      <c r="Y99" s="8"/>
      <c r="Z99" s="14"/>
      <c r="AA99" s="8"/>
      <c r="AB99" s="14"/>
      <c r="AC99" s="8"/>
      <c r="AD99" s="8"/>
    </row>
    <row r="100" spans="1:31" x14ac:dyDescent="0.3">
      <c r="A100" s="8"/>
      <c r="B100" s="8"/>
      <c r="C100" s="8"/>
      <c r="D100" s="16"/>
      <c r="E100" s="14"/>
      <c r="F100" s="14"/>
      <c r="G100" s="14"/>
      <c r="H100" s="247"/>
      <c r="I100" s="8"/>
      <c r="J100" s="8"/>
      <c r="K100" s="8"/>
      <c r="L100" s="14"/>
      <c r="M100" s="8"/>
      <c r="N100" s="8"/>
      <c r="O100" s="8"/>
      <c r="P100" s="8"/>
      <c r="Q100" s="14"/>
      <c r="R100" s="8"/>
      <c r="S100" s="14"/>
      <c r="T100" s="8"/>
      <c r="U100" s="8"/>
      <c r="V100" s="8"/>
      <c r="W100" s="8"/>
      <c r="X100" s="8"/>
      <c r="Y100" s="8"/>
      <c r="Z100" s="14"/>
      <c r="AA100" s="8"/>
      <c r="AB100" s="14"/>
      <c r="AC100" s="8"/>
      <c r="AD100" s="8"/>
    </row>
    <row r="101" spans="1:31" ht="15" customHeight="1" x14ac:dyDescent="0.3">
      <c r="A101" s="8"/>
      <c r="E101" s="8"/>
      <c r="F101" s="8"/>
      <c r="G101" s="8"/>
      <c r="H101" s="247"/>
      <c r="I101" s="8"/>
      <c r="J101" s="8"/>
      <c r="K101" s="8"/>
      <c r="L101" s="14"/>
      <c r="M101" s="8"/>
      <c r="N101" s="8"/>
      <c r="O101" s="8"/>
      <c r="P101" s="8"/>
      <c r="Q101" s="14"/>
      <c r="R101" s="8"/>
      <c r="S101" s="6"/>
      <c r="T101" s="6"/>
      <c r="U101" s="6"/>
      <c r="V101" s="128" t="s">
        <v>10</v>
      </c>
      <c r="W101" s="8"/>
      <c r="X101" s="8"/>
      <c r="Y101" s="8"/>
      <c r="Z101" s="14"/>
      <c r="AA101" s="8"/>
      <c r="AB101" s="14"/>
      <c r="AC101" s="8"/>
      <c r="AD101" s="8"/>
    </row>
    <row r="102" spans="1:31" ht="15" customHeight="1" x14ac:dyDescent="0.3">
      <c r="A102" s="11" t="s">
        <v>27</v>
      </c>
      <c r="B102" s="11"/>
      <c r="C102" s="11" t="s">
        <v>286</v>
      </c>
      <c r="E102" s="14"/>
      <c r="F102" s="14"/>
      <c r="G102" s="14"/>
      <c r="H102" s="247"/>
      <c r="I102" s="8"/>
      <c r="J102" s="8"/>
      <c r="K102" s="8"/>
      <c r="L102" s="14"/>
      <c r="M102" s="8"/>
      <c r="N102" s="8"/>
      <c r="O102" s="8"/>
      <c r="P102" s="8"/>
      <c r="Q102" s="14"/>
      <c r="R102" s="8"/>
      <c r="S102" s="7" t="s">
        <v>7</v>
      </c>
      <c r="T102" s="7" t="s">
        <v>8</v>
      </c>
      <c r="U102" s="7" t="s">
        <v>9</v>
      </c>
      <c r="V102" s="128"/>
      <c r="W102" s="8"/>
      <c r="X102" s="8"/>
      <c r="Y102" s="8"/>
      <c r="Z102" s="14"/>
      <c r="AA102" s="8"/>
      <c r="AB102" s="14"/>
      <c r="AC102" s="8"/>
      <c r="AD102" s="8"/>
    </row>
    <row r="103" spans="1:31" x14ac:dyDescent="0.3">
      <c r="A103" s="6"/>
      <c r="B103" s="6"/>
      <c r="C103" s="6"/>
      <c r="D103" s="7"/>
      <c r="E103" s="6"/>
      <c r="F103" s="6"/>
      <c r="G103" s="6"/>
      <c r="H103" s="246" t="s">
        <v>10</v>
      </c>
      <c r="I103" s="8"/>
      <c r="J103" s="8"/>
      <c r="K103" s="8"/>
      <c r="L103" s="14"/>
      <c r="N103" s="7">
        <v>1</v>
      </c>
      <c r="O103" s="3">
        <v>318</v>
      </c>
      <c r="P103" s="6" t="s">
        <v>250</v>
      </c>
      <c r="Q103" s="6" t="s">
        <v>219</v>
      </c>
      <c r="R103" s="21" t="s">
        <v>3</v>
      </c>
      <c r="S103" s="24">
        <v>24</v>
      </c>
      <c r="T103" s="7">
        <v>15</v>
      </c>
      <c r="U103" s="24">
        <f t="shared" ref="U103:U125" si="46">S103+T103</f>
        <v>39</v>
      </c>
      <c r="V103" s="129">
        <f t="shared" ref="V103:V125" si="47">U103</f>
        <v>39</v>
      </c>
      <c r="W103" s="8"/>
      <c r="X103" s="14"/>
      <c r="Y103" s="8"/>
      <c r="Z103" s="14"/>
      <c r="AA103" s="8"/>
      <c r="AB103" s="8"/>
      <c r="AD103"/>
    </row>
    <row r="104" spans="1:31" x14ac:dyDescent="0.3">
      <c r="A104" s="6" t="s">
        <v>5</v>
      </c>
      <c r="B104" s="7" t="s">
        <v>6</v>
      </c>
      <c r="C104" s="7" t="s">
        <v>0</v>
      </c>
      <c r="D104" s="7" t="s">
        <v>1</v>
      </c>
      <c r="E104" s="7" t="s">
        <v>7</v>
      </c>
      <c r="F104" s="7" t="s">
        <v>8</v>
      </c>
      <c r="G104" s="7" t="s">
        <v>9</v>
      </c>
      <c r="H104" s="246"/>
      <c r="I104" s="8"/>
      <c r="J104" s="8"/>
      <c r="K104" s="8"/>
      <c r="L104" s="14"/>
      <c r="N104" s="7">
        <v>2</v>
      </c>
      <c r="O104" s="3">
        <v>554</v>
      </c>
      <c r="P104" s="6" t="s">
        <v>251</v>
      </c>
      <c r="Q104" s="6" t="s">
        <v>236</v>
      </c>
      <c r="R104" s="21" t="s">
        <v>3</v>
      </c>
      <c r="S104" s="24">
        <v>23</v>
      </c>
      <c r="T104" s="7">
        <v>14</v>
      </c>
      <c r="U104" s="24">
        <f t="shared" si="46"/>
        <v>37</v>
      </c>
      <c r="V104" s="129">
        <f t="shared" si="47"/>
        <v>37</v>
      </c>
      <c r="W104" s="8"/>
      <c r="X104" s="14"/>
      <c r="Y104" s="8"/>
      <c r="Z104" s="14"/>
      <c r="AA104" s="8"/>
      <c r="AB104" s="8"/>
      <c r="AD104"/>
    </row>
    <row r="105" spans="1:31" x14ac:dyDescent="0.3">
      <c r="A105" s="7">
        <v>1</v>
      </c>
      <c r="B105" s="3">
        <v>318</v>
      </c>
      <c r="C105" s="6" t="s">
        <v>250</v>
      </c>
      <c r="D105" s="21" t="s">
        <v>3</v>
      </c>
      <c r="E105" s="24">
        <v>24</v>
      </c>
      <c r="F105" s="7">
        <v>15</v>
      </c>
      <c r="G105" s="24">
        <f t="shared" ref="G105:G127" si="48">E105+F105</f>
        <v>39</v>
      </c>
      <c r="H105" s="129">
        <f t="shared" ref="H105:H127" si="49">G105</f>
        <v>39</v>
      </c>
      <c r="I105" s="8"/>
      <c r="J105" s="8"/>
      <c r="K105" s="8"/>
      <c r="L105" s="16"/>
      <c r="N105" s="7">
        <v>3</v>
      </c>
      <c r="O105" s="3">
        <v>501</v>
      </c>
      <c r="P105" s="6" t="s">
        <v>155</v>
      </c>
      <c r="Q105" s="6" t="s">
        <v>156</v>
      </c>
      <c r="R105" s="21" t="s">
        <v>3</v>
      </c>
      <c r="S105" s="24">
        <v>22</v>
      </c>
      <c r="T105" s="7">
        <v>13</v>
      </c>
      <c r="U105" s="24">
        <f t="shared" si="46"/>
        <v>35</v>
      </c>
      <c r="V105" s="129">
        <f t="shared" si="47"/>
        <v>35</v>
      </c>
      <c r="W105" s="8"/>
      <c r="X105" s="14"/>
      <c r="Y105" s="8"/>
      <c r="Z105" s="14"/>
      <c r="AA105" s="8"/>
      <c r="AB105" s="8"/>
      <c r="AD105"/>
    </row>
    <row r="106" spans="1:31" x14ac:dyDescent="0.3">
      <c r="A106" s="7">
        <v>2</v>
      </c>
      <c r="B106" s="3">
        <v>554</v>
      </c>
      <c r="C106" s="6" t="s">
        <v>251</v>
      </c>
      <c r="D106" s="21" t="s">
        <v>3</v>
      </c>
      <c r="E106" s="24">
        <v>23</v>
      </c>
      <c r="F106" s="7">
        <v>14</v>
      </c>
      <c r="G106" s="24">
        <f t="shared" si="48"/>
        <v>37</v>
      </c>
      <c r="H106" s="129">
        <f t="shared" si="49"/>
        <v>37</v>
      </c>
      <c r="I106" s="8"/>
      <c r="J106" s="8"/>
      <c r="K106" s="8"/>
      <c r="L106" s="16"/>
      <c r="N106" s="7">
        <v>4</v>
      </c>
      <c r="O106" s="3">
        <v>522</v>
      </c>
      <c r="P106" s="6" t="s">
        <v>161</v>
      </c>
      <c r="Q106" s="6" t="s">
        <v>162</v>
      </c>
      <c r="R106" s="21" t="s">
        <v>2</v>
      </c>
      <c r="S106" s="24">
        <v>21</v>
      </c>
      <c r="T106" s="7">
        <v>15</v>
      </c>
      <c r="U106" s="24">
        <f t="shared" si="46"/>
        <v>36</v>
      </c>
      <c r="V106" s="129">
        <f t="shared" si="47"/>
        <v>36</v>
      </c>
      <c r="W106" s="8"/>
      <c r="X106" s="14"/>
      <c r="Y106" s="8"/>
      <c r="Z106" s="14"/>
      <c r="AA106" s="8"/>
      <c r="AB106" s="8"/>
      <c r="AD106"/>
    </row>
    <row r="107" spans="1:31" x14ac:dyDescent="0.3">
      <c r="A107" s="7">
        <v>3</v>
      </c>
      <c r="B107" s="3">
        <v>501</v>
      </c>
      <c r="C107" s="6" t="s">
        <v>155</v>
      </c>
      <c r="D107" s="21" t="s">
        <v>3</v>
      </c>
      <c r="E107" s="24">
        <v>22</v>
      </c>
      <c r="F107" s="7">
        <v>13</v>
      </c>
      <c r="G107" s="24">
        <f t="shared" si="48"/>
        <v>35</v>
      </c>
      <c r="H107" s="129">
        <f t="shared" si="49"/>
        <v>35</v>
      </c>
      <c r="I107" s="8"/>
      <c r="J107" s="8"/>
      <c r="K107" s="8"/>
      <c r="L107" s="14"/>
      <c r="N107" s="7">
        <v>5</v>
      </c>
      <c r="O107" s="3">
        <v>555</v>
      </c>
      <c r="P107" s="6" t="s">
        <v>252</v>
      </c>
      <c r="Q107" s="6" t="s">
        <v>238</v>
      </c>
      <c r="R107" s="21" t="s">
        <v>253</v>
      </c>
      <c r="S107" s="24">
        <v>20</v>
      </c>
      <c r="T107" s="7">
        <v>11</v>
      </c>
      <c r="U107" s="24">
        <f t="shared" si="46"/>
        <v>31</v>
      </c>
      <c r="V107" s="129">
        <f t="shared" si="47"/>
        <v>31</v>
      </c>
      <c r="W107" s="8"/>
      <c r="X107" s="14"/>
      <c r="Y107" s="8"/>
      <c r="Z107" s="14"/>
      <c r="AA107" s="8"/>
      <c r="AB107" s="8"/>
      <c r="AD107"/>
    </row>
    <row r="108" spans="1:31" x14ac:dyDescent="0.3">
      <c r="A108" s="7">
        <v>4</v>
      </c>
      <c r="B108" s="3">
        <v>522</v>
      </c>
      <c r="C108" s="6" t="s">
        <v>161</v>
      </c>
      <c r="D108" s="21" t="s">
        <v>2</v>
      </c>
      <c r="E108" s="24">
        <v>21</v>
      </c>
      <c r="F108" s="7">
        <v>15</v>
      </c>
      <c r="G108" s="24">
        <f t="shared" si="48"/>
        <v>36</v>
      </c>
      <c r="H108" s="129">
        <f t="shared" si="49"/>
        <v>36</v>
      </c>
      <c r="I108" s="8"/>
      <c r="J108" s="8"/>
      <c r="K108" s="8"/>
      <c r="L108" s="14"/>
      <c r="N108" s="7">
        <v>6</v>
      </c>
      <c r="O108" s="3">
        <v>511</v>
      </c>
      <c r="P108" s="6" t="s">
        <v>254</v>
      </c>
      <c r="Q108" s="6" t="s">
        <v>255</v>
      </c>
      <c r="R108" s="21" t="s">
        <v>4</v>
      </c>
      <c r="S108" s="24">
        <v>19</v>
      </c>
      <c r="T108" s="7">
        <v>15</v>
      </c>
      <c r="U108" s="24">
        <f t="shared" si="46"/>
        <v>34</v>
      </c>
      <c r="V108" s="129">
        <f t="shared" si="47"/>
        <v>34</v>
      </c>
      <c r="W108" s="8"/>
      <c r="X108" s="14"/>
      <c r="Y108" s="8"/>
      <c r="Z108" s="14"/>
      <c r="AA108" s="8"/>
      <c r="AB108" s="14"/>
      <c r="AD108"/>
    </row>
    <row r="109" spans="1:31" x14ac:dyDescent="0.3">
      <c r="A109" s="7">
        <v>5</v>
      </c>
      <c r="B109" s="3">
        <v>555</v>
      </c>
      <c r="C109" s="6" t="s">
        <v>252</v>
      </c>
      <c r="D109" s="21" t="s">
        <v>253</v>
      </c>
      <c r="E109" s="24">
        <v>20</v>
      </c>
      <c r="F109" s="7">
        <v>11</v>
      </c>
      <c r="G109" s="24">
        <f t="shared" si="48"/>
        <v>31</v>
      </c>
      <c r="H109" s="129">
        <f t="shared" si="49"/>
        <v>31</v>
      </c>
      <c r="I109" s="8"/>
      <c r="J109" s="8"/>
      <c r="K109" s="8"/>
      <c r="L109" s="14"/>
      <c r="N109" s="7">
        <v>7</v>
      </c>
      <c r="O109" s="3">
        <v>11</v>
      </c>
      <c r="P109" s="6" t="s">
        <v>256</v>
      </c>
      <c r="Q109" s="6" t="s">
        <v>237</v>
      </c>
      <c r="R109" s="21" t="s">
        <v>2</v>
      </c>
      <c r="S109" s="24">
        <v>18</v>
      </c>
      <c r="T109" s="7">
        <v>13</v>
      </c>
      <c r="U109" s="24">
        <f t="shared" si="46"/>
        <v>31</v>
      </c>
      <c r="V109" s="129">
        <f t="shared" si="47"/>
        <v>31</v>
      </c>
      <c r="W109" s="8"/>
      <c r="X109" s="14"/>
      <c r="Y109" s="8"/>
      <c r="Z109" s="14"/>
      <c r="AA109" s="8"/>
      <c r="AB109" s="14"/>
      <c r="AD109"/>
    </row>
    <row r="110" spans="1:31" x14ac:dyDescent="0.3">
      <c r="A110" s="7">
        <v>6</v>
      </c>
      <c r="B110" s="3">
        <v>511</v>
      </c>
      <c r="C110" s="6" t="s">
        <v>254</v>
      </c>
      <c r="D110" s="21" t="s">
        <v>4</v>
      </c>
      <c r="E110" s="24">
        <v>19</v>
      </c>
      <c r="F110" s="7">
        <v>15</v>
      </c>
      <c r="G110" s="24">
        <f t="shared" si="48"/>
        <v>34</v>
      </c>
      <c r="H110" s="129">
        <f t="shared" si="49"/>
        <v>34</v>
      </c>
      <c r="I110" s="8"/>
      <c r="J110" s="8"/>
      <c r="K110" s="8"/>
      <c r="L110" s="14"/>
      <c r="N110" s="7">
        <v>8</v>
      </c>
      <c r="O110" s="3">
        <v>570</v>
      </c>
      <c r="P110" s="6" t="s">
        <v>257</v>
      </c>
      <c r="Q110" s="6" t="s">
        <v>222</v>
      </c>
      <c r="R110" s="21" t="s">
        <v>258</v>
      </c>
      <c r="S110" s="24">
        <v>17</v>
      </c>
      <c r="T110" s="7">
        <v>12</v>
      </c>
      <c r="U110" s="24">
        <f t="shared" si="46"/>
        <v>29</v>
      </c>
      <c r="V110" s="129">
        <f t="shared" si="47"/>
        <v>29</v>
      </c>
      <c r="W110" s="8"/>
      <c r="X110" s="14"/>
      <c r="Y110" s="8"/>
      <c r="Z110" s="14"/>
      <c r="AA110" s="8"/>
      <c r="AB110" s="14"/>
      <c r="AD110"/>
    </row>
    <row r="111" spans="1:31" x14ac:dyDescent="0.3">
      <c r="A111" s="7">
        <v>7</v>
      </c>
      <c r="B111" s="3">
        <v>11</v>
      </c>
      <c r="C111" s="6" t="s">
        <v>256</v>
      </c>
      <c r="D111" s="21" t="s">
        <v>2</v>
      </c>
      <c r="E111" s="24">
        <v>18</v>
      </c>
      <c r="F111" s="7">
        <v>13</v>
      </c>
      <c r="G111" s="24">
        <f t="shared" si="48"/>
        <v>31</v>
      </c>
      <c r="H111" s="129">
        <f t="shared" si="49"/>
        <v>31</v>
      </c>
      <c r="I111" s="8"/>
      <c r="J111" s="8"/>
      <c r="K111" s="8"/>
      <c r="L111" s="14"/>
      <c r="N111" s="7">
        <v>9</v>
      </c>
      <c r="O111" s="3">
        <v>551</v>
      </c>
      <c r="P111" s="6" t="s">
        <v>259</v>
      </c>
      <c r="Q111" s="6" t="s">
        <v>230</v>
      </c>
      <c r="R111" s="21" t="s">
        <v>4</v>
      </c>
      <c r="S111" s="24">
        <v>16</v>
      </c>
      <c r="T111" s="7">
        <v>14</v>
      </c>
      <c r="U111" s="24">
        <f t="shared" si="46"/>
        <v>30</v>
      </c>
      <c r="V111" s="129">
        <f t="shared" si="47"/>
        <v>30</v>
      </c>
      <c r="W111" s="8"/>
      <c r="X111" s="14"/>
      <c r="Y111" s="8"/>
      <c r="AD111"/>
    </row>
    <row r="112" spans="1:31" x14ac:dyDescent="0.3">
      <c r="A112" s="7">
        <v>8</v>
      </c>
      <c r="B112" s="3">
        <v>570</v>
      </c>
      <c r="C112" s="6" t="s">
        <v>257</v>
      </c>
      <c r="D112" s="21" t="s">
        <v>258</v>
      </c>
      <c r="E112" s="24">
        <v>17</v>
      </c>
      <c r="F112" s="7">
        <v>12</v>
      </c>
      <c r="G112" s="24">
        <f t="shared" si="48"/>
        <v>29</v>
      </c>
      <c r="H112" s="129">
        <f t="shared" si="49"/>
        <v>29</v>
      </c>
      <c r="I112" s="8"/>
      <c r="J112" s="8"/>
      <c r="K112" s="8"/>
      <c r="L112" s="14"/>
      <c r="N112" s="7">
        <v>10</v>
      </c>
      <c r="O112" s="3">
        <v>516</v>
      </c>
      <c r="P112" s="6" t="s">
        <v>228</v>
      </c>
      <c r="Q112" s="6" t="s">
        <v>229</v>
      </c>
      <c r="R112" s="21" t="s">
        <v>260</v>
      </c>
      <c r="S112" s="24">
        <v>15</v>
      </c>
      <c r="T112" s="7">
        <v>13</v>
      </c>
      <c r="U112" s="24">
        <f t="shared" si="46"/>
        <v>28</v>
      </c>
      <c r="V112" s="129">
        <f t="shared" si="47"/>
        <v>28</v>
      </c>
      <c r="W112" s="8"/>
      <c r="X112" s="14"/>
      <c r="Y112" s="8"/>
      <c r="AD112"/>
    </row>
    <row r="113" spans="1:30" x14ac:dyDescent="0.3">
      <c r="A113" s="7">
        <v>9</v>
      </c>
      <c r="B113" s="3">
        <v>551</v>
      </c>
      <c r="C113" s="6" t="s">
        <v>259</v>
      </c>
      <c r="D113" s="21" t="s">
        <v>4</v>
      </c>
      <c r="E113" s="24">
        <v>16</v>
      </c>
      <c r="F113" s="7">
        <v>14</v>
      </c>
      <c r="G113" s="24">
        <f t="shared" si="48"/>
        <v>30</v>
      </c>
      <c r="H113" s="129">
        <f t="shared" si="49"/>
        <v>30</v>
      </c>
      <c r="I113" s="8"/>
      <c r="J113" s="8"/>
      <c r="K113" s="8"/>
      <c r="L113" s="16"/>
      <c r="N113" s="7">
        <v>11</v>
      </c>
      <c r="O113" s="3">
        <v>545</v>
      </c>
      <c r="P113" s="6" t="s">
        <v>261</v>
      </c>
      <c r="Q113" s="6" t="s">
        <v>262</v>
      </c>
      <c r="R113" s="21" t="s">
        <v>2</v>
      </c>
      <c r="S113" s="24">
        <v>14</v>
      </c>
      <c r="T113" s="7">
        <v>9</v>
      </c>
      <c r="U113" s="24">
        <f t="shared" si="46"/>
        <v>23</v>
      </c>
      <c r="V113" s="129">
        <f t="shared" si="47"/>
        <v>23</v>
      </c>
      <c r="W113" s="8"/>
      <c r="X113" s="14"/>
      <c r="Y113" s="8"/>
      <c r="AD113"/>
    </row>
    <row r="114" spans="1:30" x14ac:dyDescent="0.3">
      <c r="A114" s="7">
        <v>10</v>
      </c>
      <c r="B114" s="3">
        <v>516</v>
      </c>
      <c r="C114" s="6" t="s">
        <v>228</v>
      </c>
      <c r="D114" s="21" t="s">
        <v>260</v>
      </c>
      <c r="E114" s="24">
        <v>15</v>
      </c>
      <c r="F114" s="7">
        <v>13</v>
      </c>
      <c r="G114" s="24">
        <f t="shared" si="48"/>
        <v>28</v>
      </c>
      <c r="H114" s="129">
        <f t="shared" si="49"/>
        <v>28</v>
      </c>
      <c r="I114" s="8"/>
      <c r="J114" s="8"/>
      <c r="K114" s="8"/>
      <c r="L114" s="14"/>
      <c r="N114" s="7">
        <v>12</v>
      </c>
      <c r="O114" s="3">
        <v>567</v>
      </c>
      <c r="P114" s="6" t="s">
        <v>263</v>
      </c>
      <c r="Q114" s="6" t="s">
        <v>239</v>
      </c>
      <c r="R114" s="21" t="s">
        <v>4</v>
      </c>
      <c r="S114" s="24">
        <v>13</v>
      </c>
      <c r="T114" s="7">
        <v>12</v>
      </c>
      <c r="U114" s="24">
        <f t="shared" si="46"/>
        <v>25</v>
      </c>
      <c r="V114" s="129">
        <f t="shared" si="47"/>
        <v>25</v>
      </c>
      <c r="W114" s="8"/>
      <c r="X114" s="14"/>
      <c r="Y114" s="8"/>
      <c r="AD114"/>
    </row>
    <row r="115" spans="1:30" x14ac:dyDescent="0.3">
      <c r="A115" s="7">
        <v>11</v>
      </c>
      <c r="B115" s="3">
        <v>545</v>
      </c>
      <c r="C115" s="6" t="s">
        <v>261</v>
      </c>
      <c r="D115" s="21" t="s">
        <v>2</v>
      </c>
      <c r="E115" s="24">
        <v>14</v>
      </c>
      <c r="F115" s="7">
        <v>9</v>
      </c>
      <c r="G115" s="24">
        <f t="shared" si="48"/>
        <v>23</v>
      </c>
      <c r="H115" s="129">
        <f t="shared" si="49"/>
        <v>23</v>
      </c>
      <c r="I115" s="8"/>
      <c r="J115" s="8"/>
      <c r="K115" s="8"/>
      <c r="L115" s="14"/>
      <c r="N115" s="7">
        <v>13</v>
      </c>
      <c r="O115" s="3">
        <v>431</v>
      </c>
      <c r="P115" s="6" t="s">
        <v>264</v>
      </c>
      <c r="Q115" s="6" t="s">
        <v>265</v>
      </c>
      <c r="R115" s="21" t="s">
        <v>266</v>
      </c>
      <c r="S115" s="24">
        <v>12</v>
      </c>
      <c r="T115" s="7">
        <v>0</v>
      </c>
      <c r="U115" s="24">
        <f t="shared" si="46"/>
        <v>12</v>
      </c>
      <c r="V115" s="129">
        <f t="shared" si="47"/>
        <v>12</v>
      </c>
      <c r="W115"/>
      <c r="X115" s="1"/>
      <c r="AD115"/>
    </row>
    <row r="116" spans="1:30" x14ac:dyDescent="0.3">
      <c r="A116" s="7">
        <v>12</v>
      </c>
      <c r="B116" s="3">
        <v>567</v>
      </c>
      <c r="C116" s="6" t="s">
        <v>263</v>
      </c>
      <c r="D116" s="21" t="s">
        <v>4</v>
      </c>
      <c r="E116" s="24">
        <v>13</v>
      </c>
      <c r="F116" s="7">
        <v>12</v>
      </c>
      <c r="G116" s="24">
        <f t="shared" si="48"/>
        <v>25</v>
      </c>
      <c r="H116" s="129">
        <f t="shared" si="49"/>
        <v>25</v>
      </c>
      <c r="I116" s="8"/>
      <c r="J116" s="8"/>
      <c r="K116" s="8"/>
      <c r="L116" s="14"/>
      <c r="N116" s="7">
        <v>14</v>
      </c>
      <c r="O116" s="3">
        <v>535</v>
      </c>
      <c r="P116" s="6" t="s">
        <v>267</v>
      </c>
      <c r="Q116" s="6" t="s">
        <v>232</v>
      </c>
      <c r="R116" s="21" t="s">
        <v>3</v>
      </c>
      <c r="S116" s="24">
        <v>11</v>
      </c>
      <c r="T116" s="7">
        <v>2</v>
      </c>
      <c r="U116" s="24">
        <f t="shared" si="46"/>
        <v>13</v>
      </c>
      <c r="V116" s="129">
        <f t="shared" si="47"/>
        <v>13</v>
      </c>
      <c r="W116"/>
      <c r="X116" s="1"/>
      <c r="AD116"/>
    </row>
    <row r="117" spans="1:30" x14ac:dyDescent="0.3">
      <c r="A117" s="7">
        <v>13</v>
      </c>
      <c r="B117" s="3">
        <v>431</v>
      </c>
      <c r="C117" s="6" t="s">
        <v>264</v>
      </c>
      <c r="D117" s="21" t="s">
        <v>266</v>
      </c>
      <c r="E117" s="24">
        <v>12</v>
      </c>
      <c r="F117" s="7">
        <v>0</v>
      </c>
      <c r="G117" s="24">
        <f t="shared" si="48"/>
        <v>12</v>
      </c>
      <c r="H117" s="129">
        <f t="shared" si="49"/>
        <v>12</v>
      </c>
      <c r="I117" s="8"/>
      <c r="J117" s="8"/>
      <c r="K117" s="8"/>
      <c r="L117" s="14"/>
      <c r="N117" s="7">
        <v>15</v>
      </c>
      <c r="O117" s="3">
        <v>506</v>
      </c>
      <c r="P117" s="6" t="s">
        <v>268</v>
      </c>
      <c r="Q117" s="6" t="s">
        <v>227</v>
      </c>
      <c r="R117" s="21" t="s">
        <v>64</v>
      </c>
      <c r="S117" s="24">
        <v>10</v>
      </c>
      <c r="T117" s="7">
        <v>11</v>
      </c>
      <c r="U117" s="24">
        <f t="shared" si="46"/>
        <v>21</v>
      </c>
      <c r="V117" s="129">
        <f t="shared" si="47"/>
        <v>21</v>
      </c>
      <c r="W117"/>
      <c r="X117" s="1"/>
      <c r="AD117"/>
    </row>
    <row r="118" spans="1:30" x14ac:dyDescent="0.3">
      <c r="A118" s="7">
        <v>14</v>
      </c>
      <c r="B118" s="3">
        <v>535</v>
      </c>
      <c r="C118" s="6" t="s">
        <v>267</v>
      </c>
      <c r="D118" s="21" t="s">
        <v>3</v>
      </c>
      <c r="E118" s="24">
        <v>11</v>
      </c>
      <c r="F118" s="7">
        <v>2</v>
      </c>
      <c r="G118" s="24">
        <f t="shared" si="48"/>
        <v>13</v>
      </c>
      <c r="H118" s="129">
        <f t="shared" si="49"/>
        <v>13</v>
      </c>
      <c r="I118" s="8"/>
      <c r="J118" s="8"/>
      <c r="K118" s="13"/>
      <c r="L118" s="13"/>
      <c r="N118" s="7">
        <v>16</v>
      </c>
      <c r="O118" s="3">
        <v>514</v>
      </c>
      <c r="P118" s="6" t="s">
        <v>269</v>
      </c>
      <c r="Q118" s="6" t="s">
        <v>247</v>
      </c>
      <c r="R118" s="21" t="s">
        <v>4</v>
      </c>
      <c r="S118" s="24">
        <v>9</v>
      </c>
      <c r="T118" s="7">
        <v>11</v>
      </c>
      <c r="U118" s="24">
        <f t="shared" si="46"/>
        <v>20</v>
      </c>
      <c r="V118" s="129">
        <f t="shared" si="47"/>
        <v>20</v>
      </c>
      <c r="W118"/>
      <c r="X118" s="1"/>
      <c r="AD118"/>
    </row>
    <row r="119" spans="1:30" x14ac:dyDescent="0.3">
      <c r="A119" s="7">
        <v>15</v>
      </c>
      <c r="B119" s="3">
        <v>506</v>
      </c>
      <c r="C119" s="6" t="s">
        <v>268</v>
      </c>
      <c r="D119" s="21" t="s">
        <v>64</v>
      </c>
      <c r="E119" s="24">
        <v>10</v>
      </c>
      <c r="F119" s="7">
        <v>11</v>
      </c>
      <c r="G119" s="24">
        <f t="shared" si="48"/>
        <v>21</v>
      </c>
      <c r="H119" s="129">
        <f t="shared" si="49"/>
        <v>21</v>
      </c>
      <c r="I119" s="8"/>
      <c r="J119" s="8"/>
      <c r="N119" s="7">
        <v>17</v>
      </c>
      <c r="O119" s="3">
        <v>560</v>
      </c>
      <c r="P119" s="6" t="s">
        <v>270</v>
      </c>
      <c r="Q119" s="6" t="s">
        <v>235</v>
      </c>
      <c r="R119" s="21" t="s">
        <v>3</v>
      </c>
      <c r="S119" s="24">
        <v>8</v>
      </c>
      <c r="T119" s="7">
        <v>0</v>
      </c>
      <c r="U119" s="24">
        <f t="shared" si="46"/>
        <v>8</v>
      </c>
      <c r="V119" s="129">
        <f t="shared" si="47"/>
        <v>8</v>
      </c>
      <c r="W119"/>
      <c r="X119" s="1"/>
      <c r="AD119"/>
    </row>
    <row r="120" spans="1:30" x14ac:dyDescent="0.3">
      <c r="A120" s="7">
        <v>16</v>
      </c>
      <c r="B120" s="3">
        <v>514</v>
      </c>
      <c r="C120" s="6" t="s">
        <v>269</v>
      </c>
      <c r="D120" s="21" t="s">
        <v>4</v>
      </c>
      <c r="E120" s="24">
        <v>9</v>
      </c>
      <c r="F120" s="7">
        <v>11</v>
      </c>
      <c r="G120" s="24">
        <f t="shared" si="48"/>
        <v>20</v>
      </c>
      <c r="H120" s="129">
        <f t="shared" si="49"/>
        <v>20</v>
      </c>
      <c r="I120" s="8"/>
      <c r="J120" s="8"/>
      <c r="N120" s="7">
        <v>18</v>
      </c>
      <c r="O120" s="3">
        <v>505</v>
      </c>
      <c r="P120" s="6" t="s">
        <v>271</v>
      </c>
      <c r="Q120" s="6" t="s">
        <v>233</v>
      </c>
      <c r="R120" s="21" t="s">
        <v>4</v>
      </c>
      <c r="S120" s="24">
        <v>7</v>
      </c>
      <c r="T120" s="7">
        <v>10</v>
      </c>
      <c r="U120" s="24">
        <f t="shared" si="46"/>
        <v>17</v>
      </c>
      <c r="V120" s="129">
        <f t="shared" si="47"/>
        <v>17</v>
      </c>
      <c r="W120"/>
      <c r="X120" s="1"/>
      <c r="AD120"/>
    </row>
    <row r="121" spans="1:30" x14ac:dyDescent="0.3">
      <c r="A121" s="7">
        <v>17</v>
      </c>
      <c r="B121" s="3">
        <v>560</v>
      </c>
      <c r="C121" s="6" t="s">
        <v>270</v>
      </c>
      <c r="D121" s="21" t="s">
        <v>3</v>
      </c>
      <c r="E121" s="24">
        <v>8</v>
      </c>
      <c r="F121" s="7">
        <v>0</v>
      </c>
      <c r="G121" s="24">
        <f t="shared" si="48"/>
        <v>8</v>
      </c>
      <c r="H121" s="129">
        <f t="shared" si="49"/>
        <v>8</v>
      </c>
      <c r="I121" s="8"/>
      <c r="J121" s="8"/>
      <c r="N121" s="7">
        <v>19</v>
      </c>
      <c r="O121" s="3">
        <v>552</v>
      </c>
      <c r="P121" s="6" t="s">
        <v>272</v>
      </c>
      <c r="Q121" s="6" t="s">
        <v>273</v>
      </c>
      <c r="R121" s="21" t="s">
        <v>4</v>
      </c>
      <c r="S121" s="24">
        <v>6</v>
      </c>
      <c r="T121" s="7">
        <v>9</v>
      </c>
      <c r="U121" s="24">
        <f t="shared" si="46"/>
        <v>15</v>
      </c>
      <c r="V121" s="129">
        <f t="shared" si="47"/>
        <v>15</v>
      </c>
      <c r="W121"/>
      <c r="X121" s="1"/>
      <c r="AD121"/>
    </row>
    <row r="122" spans="1:30" x14ac:dyDescent="0.3">
      <c r="A122" s="7">
        <v>18</v>
      </c>
      <c r="B122" s="3">
        <v>505</v>
      </c>
      <c r="C122" s="6" t="s">
        <v>271</v>
      </c>
      <c r="D122" s="21" t="s">
        <v>4</v>
      </c>
      <c r="E122" s="24">
        <v>7</v>
      </c>
      <c r="F122" s="7">
        <v>10</v>
      </c>
      <c r="G122" s="24">
        <f t="shared" si="48"/>
        <v>17</v>
      </c>
      <c r="H122" s="129">
        <f t="shared" si="49"/>
        <v>17</v>
      </c>
      <c r="I122" s="8"/>
      <c r="J122" s="8"/>
      <c r="N122" s="7">
        <v>20</v>
      </c>
      <c r="O122" s="3">
        <v>507</v>
      </c>
      <c r="P122" s="6" t="s">
        <v>274</v>
      </c>
      <c r="Q122" s="6" t="s">
        <v>231</v>
      </c>
      <c r="R122" s="21" t="s">
        <v>4</v>
      </c>
      <c r="S122" s="24">
        <v>5</v>
      </c>
      <c r="T122" s="7">
        <v>8</v>
      </c>
      <c r="U122" s="24">
        <f t="shared" si="46"/>
        <v>13</v>
      </c>
      <c r="V122" s="129">
        <f t="shared" si="47"/>
        <v>13</v>
      </c>
      <c r="W122"/>
      <c r="X122" s="1"/>
      <c r="AD122"/>
    </row>
    <row r="123" spans="1:30" x14ac:dyDescent="0.3">
      <c r="A123" s="7">
        <v>19</v>
      </c>
      <c r="B123" s="3">
        <v>552</v>
      </c>
      <c r="C123" s="6" t="s">
        <v>272</v>
      </c>
      <c r="D123" s="21" t="s">
        <v>4</v>
      </c>
      <c r="E123" s="24">
        <v>6</v>
      </c>
      <c r="F123" s="7">
        <v>9</v>
      </c>
      <c r="G123" s="24">
        <f t="shared" si="48"/>
        <v>15</v>
      </c>
      <c r="H123" s="129">
        <f t="shared" si="49"/>
        <v>15</v>
      </c>
      <c r="I123" s="8"/>
      <c r="J123" s="8"/>
      <c r="N123" s="7">
        <v>21</v>
      </c>
      <c r="O123" s="3">
        <v>589</v>
      </c>
      <c r="P123" s="6" t="s">
        <v>275</v>
      </c>
      <c r="Q123" s="6" t="s">
        <v>234</v>
      </c>
      <c r="R123" s="21" t="s">
        <v>260</v>
      </c>
      <c r="S123" s="24">
        <v>4</v>
      </c>
      <c r="T123" s="7">
        <v>7</v>
      </c>
      <c r="U123" s="24">
        <f t="shared" si="46"/>
        <v>11</v>
      </c>
      <c r="V123" s="129">
        <f t="shared" si="47"/>
        <v>11</v>
      </c>
      <c r="W123"/>
      <c r="X123" s="1"/>
      <c r="AD123"/>
    </row>
    <row r="124" spans="1:30" x14ac:dyDescent="0.3">
      <c r="A124" s="7">
        <v>20</v>
      </c>
      <c r="B124" s="3">
        <v>507</v>
      </c>
      <c r="C124" s="6" t="s">
        <v>274</v>
      </c>
      <c r="D124" s="21" t="s">
        <v>4</v>
      </c>
      <c r="E124" s="24">
        <v>5</v>
      </c>
      <c r="F124" s="7">
        <v>8</v>
      </c>
      <c r="G124" s="24">
        <f t="shared" si="48"/>
        <v>13</v>
      </c>
      <c r="H124" s="129">
        <f t="shared" si="49"/>
        <v>13</v>
      </c>
      <c r="N124" s="5">
        <v>22</v>
      </c>
      <c r="O124" s="5">
        <v>525</v>
      </c>
      <c r="P124" s="6" t="s">
        <v>276</v>
      </c>
      <c r="Q124" s="6" t="s">
        <v>220</v>
      </c>
      <c r="R124" s="21" t="s">
        <v>64</v>
      </c>
      <c r="S124" s="79">
        <f>3/2</f>
        <v>1.5</v>
      </c>
      <c r="T124" s="5">
        <f>5/4</f>
        <v>1.25</v>
      </c>
      <c r="U124" s="79">
        <f t="shared" si="46"/>
        <v>2.75</v>
      </c>
      <c r="V124" s="25">
        <f t="shared" si="47"/>
        <v>2.75</v>
      </c>
      <c r="W124"/>
      <c r="X124" s="1"/>
      <c r="AD124"/>
    </row>
    <row r="125" spans="1:30" x14ac:dyDescent="0.3">
      <c r="A125" s="7">
        <v>21</v>
      </c>
      <c r="B125" s="3">
        <v>589</v>
      </c>
      <c r="C125" s="6" t="s">
        <v>275</v>
      </c>
      <c r="D125" s="21" t="s">
        <v>260</v>
      </c>
      <c r="E125" s="24">
        <v>4</v>
      </c>
      <c r="F125" s="7">
        <v>7</v>
      </c>
      <c r="G125" s="24">
        <f t="shared" si="48"/>
        <v>11</v>
      </c>
      <c r="H125" s="129">
        <f t="shared" si="49"/>
        <v>11</v>
      </c>
      <c r="N125" s="5">
        <v>23</v>
      </c>
      <c r="O125" s="5">
        <v>527</v>
      </c>
      <c r="P125" s="6" t="s">
        <v>277</v>
      </c>
      <c r="Q125" s="6" t="s">
        <v>278</v>
      </c>
      <c r="R125" s="21" t="s">
        <v>64</v>
      </c>
      <c r="S125" s="79">
        <f>2/2</f>
        <v>1</v>
      </c>
      <c r="T125" s="5">
        <f>4/2</f>
        <v>2</v>
      </c>
      <c r="U125" s="79">
        <f t="shared" si="46"/>
        <v>3</v>
      </c>
      <c r="V125" s="25">
        <f t="shared" si="47"/>
        <v>3</v>
      </c>
      <c r="W125"/>
      <c r="X125" s="1"/>
      <c r="AD125"/>
    </row>
    <row r="126" spans="1:30" x14ac:dyDescent="0.3">
      <c r="A126" s="5">
        <v>22</v>
      </c>
      <c r="B126" s="5">
        <v>525</v>
      </c>
      <c r="C126" s="4" t="s">
        <v>276</v>
      </c>
      <c r="D126" s="127" t="s">
        <v>64</v>
      </c>
      <c r="E126" s="79">
        <f>3/2</f>
        <v>1.5</v>
      </c>
      <c r="F126" s="5">
        <f>5/4</f>
        <v>1.25</v>
      </c>
      <c r="G126" s="79">
        <f t="shared" si="48"/>
        <v>2.75</v>
      </c>
      <c r="H126" s="25">
        <f t="shared" si="49"/>
        <v>2.75</v>
      </c>
      <c r="N126" s="5">
        <v>24</v>
      </c>
      <c r="O126" s="5">
        <v>528</v>
      </c>
      <c r="P126" s="6" t="s">
        <v>279</v>
      </c>
      <c r="Q126" s="6" t="s">
        <v>280</v>
      </c>
      <c r="R126" s="21" t="s">
        <v>4</v>
      </c>
      <c r="S126" s="79">
        <f>1/2</f>
        <v>0.5</v>
      </c>
      <c r="T126" s="5">
        <f>6/2</f>
        <v>3</v>
      </c>
      <c r="U126" s="79">
        <f t="shared" ref="U126" si="50">S126+T126</f>
        <v>3.5</v>
      </c>
      <c r="V126" s="25">
        <f t="shared" ref="V126" si="51">U126</f>
        <v>3.5</v>
      </c>
      <c r="W126"/>
      <c r="X126" s="1"/>
      <c r="AD126"/>
    </row>
    <row r="127" spans="1:30" x14ac:dyDescent="0.3">
      <c r="A127" s="5">
        <v>23</v>
      </c>
      <c r="B127" s="5">
        <v>527</v>
      </c>
      <c r="C127" s="4" t="s">
        <v>277</v>
      </c>
      <c r="D127" s="127" t="s">
        <v>64</v>
      </c>
      <c r="E127" s="79">
        <f>2/2</f>
        <v>1</v>
      </c>
      <c r="F127" s="5">
        <f>4/2</f>
        <v>2</v>
      </c>
      <c r="G127" s="79">
        <f t="shared" si="48"/>
        <v>3</v>
      </c>
      <c r="H127" s="25">
        <f t="shared" si="49"/>
        <v>3</v>
      </c>
      <c r="N127" s="7" t="s">
        <v>281</v>
      </c>
      <c r="O127" s="3">
        <v>519</v>
      </c>
      <c r="P127" s="6" t="s">
        <v>282</v>
      </c>
      <c r="Q127" s="6" t="s">
        <v>223</v>
      </c>
      <c r="R127" s="21" t="s">
        <v>3</v>
      </c>
      <c r="S127" s="7" t="s">
        <v>281</v>
      </c>
      <c r="T127" s="7" t="s">
        <v>281</v>
      </c>
      <c r="U127" s="7" t="s">
        <v>281</v>
      </c>
      <c r="V127" s="7" t="s">
        <v>281</v>
      </c>
      <c r="W127"/>
      <c r="X127" s="1"/>
      <c r="AD127"/>
    </row>
    <row r="128" spans="1:30" x14ac:dyDescent="0.3">
      <c r="A128" s="5">
        <v>24</v>
      </c>
      <c r="B128" s="5">
        <v>528</v>
      </c>
      <c r="C128" s="4" t="s">
        <v>279</v>
      </c>
      <c r="D128" s="127" t="s">
        <v>4</v>
      </c>
      <c r="E128" s="79">
        <f>1/2</f>
        <v>0.5</v>
      </c>
      <c r="F128" s="5">
        <f>6/2</f>
        <v>3</v>
      </c>
      <c r="G128" s="79">
        <f t="shared" ref="G128" si="52">E128+F128</f>
        <v>3.5</v>
      </c>
      <c r="H128" s="25">
        <f t="shared" ref="H128:H133" si="53">G128</f>
        <v>3.5</v>
      </c>
      <c r="N128" s="7" t="s">
        <v>181</v>
      </c>
      <c r="O128" s="3">
        <v>59</v>
      </c>
      <c r="P128" s="6" t="s">
        <v>241</v>
      </c>
      <c r="Q128" s="6" t="s">
        <v>242</v>
      </c>
      <c r="R128" s="21" t="s">
        <v>253</v>
      </c>
      <c r="S128" s="7">
        <v>0</v>
      </c>
      <c r="T128" s="7">
        <v>0</v>
      </c>
      <c r="U128" s="24">
        <f t="shared" ref="U128:U131" si="54">S128+T128</f>
        <v>0</v>
      </c>
      <c r="V128" s="129">
        <f t="shared" ref="V128:V131" si="55">U128</f>
        <v>0</v>
      </c>
      <c r="W128"/>
      <c r="X128" s="1"/>
      <c r="AD128"/>
    </row>
    <row r="129" spans="1:30" x14ac:dyDescent="0.3">
      <c r="A129" s="7" t="s">
        <v>281</v>
      </c>
      <c r="B129" s="3">
        <v>519</v>
      </c>
      <c r="C129" s="6" t="s">
        <v>282</v>
      </c>
      <c r="D129" s="21" t="s">
        <v>3</v>
      </c>
      <c r="E129" s="7" t="s">
        <v>281</v>
      </c>
      <c r="F129" s="7" t="s">
        <v>281</v>
      </c>
      <c r="G129" s="7" t="s">
        <v>281</v>
      </c>
      <c r="H129" s="7" t="s">
        <v>281</v>
      </c>
      <c r="N129" s="7" t="s">
        <v>181</v>
      </c>
      <c r="O129" s="3">
        <v>520</v>
      </c>
      <c r="P129" s="6" t="s">
        <v>283</v>
      </c>
      <c r="Q129" s="6" t="s">
        <v>221</v>
      </c>
      <c r="R129" s="21" t="s">
        <v>253</v>
      </c>
      <c r="S129" s="7">
        <v>0</v>
      </c>
      <c r="T129" s="7">
        <v>0</v>
      </c>
      <c r="U129" s="24">
        <f t="shared" si="54"/>
        <v>0</v>
      </c>
      <c r="V129" s="129">
        <f t="shared" si="55"/>
        <v>0</v>
      </c>
      <c r="W129"/>
      <c r="X129" s="1"/>
      <c r="AD129"/>
    </row>
    <row r="130" spans="1:30" x14ac:dyDescent="0.3">
      <c r="A130" s="7" t="s">
        <v>181</v>
      </c>
      <c r="B130" s="3">
        <v>59</v>
      </c>
      <c r="C130" s="6" t="s">
        <v>241</v>
      </c>
      <c r="D130" s="21" t="s">
        <v>253</v>
      </c>
      <c r="E130" s="7">
        <v>0</v>
      </c>
      <c r="F130" s="7">
        <v>0</v>
      </c>
      <c r="G130" s="24">
        <f t="shared" ref="G130:G133" si="56">E130+F130</f>
        <v>0</v>
      </c>
      <c r="H130" s="129">
        <f t="shared" si="53"/>
        <v>0</v>
      </c>
      <c r="N130" s="7" t="s">
        <v>181</v>
      </c>
      <c r="O130" s="3">
        <v>512</v>
      </c>
      <c r="P130" s="6" t="s">
        <v>284</v>
      </c>
      <c r="Q130" s="6" t="s">
        <v>240</v>
      </c>
      <c r="R130" s="21" t="s">
        <v>2</v>
      </c>
      <c r="S130" s="7">
        <v>0</v>
      </c>
      <c r="T130" s="7">
        <v>0</v>
      </c>
      <c r="U130" s="24">
        <f t="shared" si="54"/>
        <v>0</v>
      </c>
      <c r="V130" s="129">
        <f t="shared" si="55"/>
        <v>0</v>
      </c>
      <c r="W130"/>
      <c r="X130" s="1"/>
      <c r="AD130"/>
    </row>
    <row r="131" spans="1:30" x14ac:dyDescent="0.3">
      <c r="A131" s="7" t="s">
        <v>181</v>
      </c>
      <c r="B131" s="3">
        <v>520</v>
      </c>
      <c r="C131" s="6" t="s">
        <v>283</v>
      </c>
      <c r="D131" s="21" t="s">
        <v>253</v>
      </c>
      <c r="E131" s="7">
        <v>0</v>
      </c>
      <c r="F131" s="7">
        <v>0</v>
      </c>
      <c r="G131" s="24">
        <f t="shared" si="56"/>
        <v>0</v>
      </c>
      <c r="H131" s="129">
        <f t="shared" si="53"/>
        <v>0</v>
      </c>
      <c r="N131" s="7" t="s">
        <v>181</v>
      </c>
      <c r="O131" s="3">
        <v>544</v>
      </c>
      <c r="P131" s="6" t="s">
        <v>285</v>
      </c>
      <c r="Q131" s="6" t="s">
        <v>248</v>
      </c>
      <c r="R131" s="21" t="s">
        <v>3</v>
      </c>
      <c r="S131" s="7">
        <v>0</v>
      </c>
      <c r="T131" s="7">
        <v>0</v>
      </c>
      <c r="U131" s="24">
        <f t="shared" si="54"/>
        <v>0</v>
      </c>
      <c r="V131" s="129">
        <f t="shared" si="55"/>
        <v>0</v>
      </c>
      <c r="W131"/>
      <c r="X131" s="1"/>
      <c r="AD131"/>
    </row>
    <row r="132" spans="1:30" x14ac:dyDescent="0.3">
      <c r="A132" s="7" t="s">
        <v>181</v>
      </c>
      <c r="B132" s="3">
        <v>512</v>
      </c>
      <c r="C132" s="6" t="s">
        <v>284</v>
      </c>
      <c r="D132" s="21" t="s">
        <v>2</v>
      </c>
      <c r="E132" s="7">
        <v>0</v>
      </c>
      <c r="F132" s="7">
        <v>0</v>
      </c>
      <c r="G132" s="24">
        <f t="shared" si="56"/>
        <v>0</v>
      </c>
      <c r="H132" s="129">
        <f t="shared" si="53"/>
        <v>0</v>
      </c>
    </row>
    <row r="133" spans="1:30" x14ac:dyDescent="0.3">
      <c r="A133" s="7" t="s">
        <v>181</v>
      </c>
      <c r="B133" s="3">
        <v>544</v>
      </c>
      <c r="C133" s="6" t="s">
        <v>285</v>
      </c>
      <c r="D133" s="21" t="s">
        <v>3</v>
      </c>
      <c r="E133" s="7">
        <v>0</v>
      </c>
      <c r="F133" s="7">
        <v>0</v>
      </c>
      <c r="G133" s="24">
        <f t="shared" si="56"/>
        <v>0</v>
      </c>
      <c r="H133" s="129">
        <f t="shared" si="53"/>
        <v>0</v>
      </c>
    </row>
    <row r="134" spans="1:30" x14ac:dyDescent="0.3">
      <c r="A134" s="14"/>
      <c r="B134" s="19"/>
      <c r="C134" s="8" t="s">
        <v>13</v>
      </c>
      <c r="D134" s="14"/>
      <c r="E134" s="8"/>
      <c r="F134" s="8"/>
      <c r="G134" s="8"/>
      <c r="H134" s="14"/>
    </row>
    <row r="135" spans="1:30" x14ac:dyDescent="0.3">
      <c r="A135" s="14"/>
      <c r="E135" s="8"/>
      <c r="F135" s="8"/>
      <c r="G135" s="8"/>
      <c r="H135" s="14"/>
    </row>
    <row r="136" spans="1:30" x14ac:dyDescent="0.3">
      <c r="A136" s="14"/>
      <c r="E136" s="8"/>
      <c r="F136" s="8"/>
      <c r="G136" s="8"/>
      <c r="H136" s="14"/>
    </row>
    <row r="138" spans="1:30" x14ac:dyDescent="0.3">
      <c r="A138" s="8"/>
      <c r="B138" s="8"/>
      <c r="C138" s="8"/>
      <c r="D138" s="16"/>
      <c r="E138" s="14"/>
      <c r="F138" s="14"/>
      <c r="G138" s="14"/>
      <c r="I138" s="8"/>
      <c r="J138" s="8"/>
      <c r="K138" s="8"/>
      <c r="L138" s="14"/>
      <c r="M138" s="8"/>
      <c r="W138" s="8"/>
      <c r="X138" s="8"/>
      <c r="Y138" s="8"/>
      <c r="Z138" s="14"/>
      <c r="AA138" s="8"/>
      <c r="AB138" s="14"/>
      <c r="AC138" s="8"/>
      <c r="AD138" s="8"/>
    </row>
    <row r="139" spans="1:30" ht="15" customHeight="1" x14ac:dyDescent="0.3">
      <c r="A139" s="8"/>
      <c r="E139" s="8"/>
      <c r="F139" s="8"/>
      <c r="G139" s="8"/>
      <c r="H139" s="247"/>
      <c r="I139" s="8"/>
      <c r="J139" s="8"/>
      <c r="K139" s="8"/>
      <c r="L139" s="14"/>
      <c r="M139" s="8"/>
      <c r="W139" s="8"/>
      <c r="X139" s="8"/>
      <c r="Y139" s="8"/>
      <c r="Z139" s="14"/>
      <c r="AA139" s="8"/>
      <c r="AB139" s="14"/>
      <c r="AC139" s="8"/>
      <c r="AD139" s="8"/>
    </row>
    <row r="140" spans="1:30" ht="15" customHeight="1" x14ac:dyDescent="0.3">
      <c r="A140" s="11" t="s">
        <v>321</v>
      </c>
      <c r="B140" s="11"/>
      <c r="C140" s="11" t="s">
        <v>322</v>
      </c>
      <c r="E140" s="14"/>
      <c r="F140" s="14"/>
      <c r="G140" s="14"/>
      <c r="H140" s="247"/>
      <c r="I140" s="8"/>
      <c r="J140" s="8"/>
      <c r="K140" s="8"/>
      <c r="L140" s="14"/>
      <c r="M140" s="8"/>
      <c r="N140" s="8"/>
      <c r="O140" s="8"/>
      <c r="P140" s="8"/>
      <c r="Q140" s="14"/>
      <c r="R140" s="8"/>
      <c r="S140" s="14"/>
      <c r="T140" s="8"/>
      <c r="U140" s="8"/>
      <c r="V140" s="8"/>
      <c r="W140" s="8"/>
      <c r="X140" s="8"/>
      <c r="Y140" s="8"/>
      <c r="Z140" s="14"/>
      <c r="AA140" s="8"/>
      <c r="AB140" s="14"/>
      <c r="AC140" s="8"/>
      <c r="AD140" s="8"/>
    </row>
    <row r="141" spans="1:30" ht="28.8" x14ac:dyDescent="0.3">
      <c r="A141" s="6"/>
      <c r="B141" s="6"/>
      <c r="C141" s="6"/>
      <c r="D141" s="7"/>
      <c r="E141" s="6"/>
      <c r="F141" s="6"/>
      <c r="G141" s="6"/>
      <c r="H141" s="246" t="s">
        <v>10</v>
      </c>
      <c r="I141" s="8"/>
      <c r="J141" s="8"/>
      <c r="K141" s="8"/>
      <c r="L141" s="14"/>
      <c r="N141" s="8"/>
      <c r="O141" s="8"/>
      <c r="P141" s="8"/>
      <c r="Q141" s="14"/>
      <c r="R141" s="8"/>
      <c r="S141" s="6"/>
      <c r="T141" s="6"/>
      <c r="U141" s="6"/>
      <c r="V141" s="156" t="s">
        <v>10</v>
      </c>
      <c r="W141" s="8"/>
      <c r="X141" s="14"/>
      <c r="Y141" s="8"/>
      <c r="Z141" s="14"/>
      <c r="AA141" s="8"/>
      <c r="AB141" s="8"/>
      <c r="AD141"/>
    </row>
    <row r="142" spans="1:30" ht="15" thickBot="1" x14ac:dyDescent="0.35">
      <c r="A142" s="6" t="s">
        <v>5</v>
      </c>
      <c r="B142" s="7" t="s">
        <v>6</v>
      </c>
      <c r="C142" s="7" t="s">
        <v>0</v>
      </c>
      <c r="D142" s="7" t="s">
        <v>1</v>
      </c>
      <c r="E142" s="7" t="s">
        <v>7</v>
      </c>
      <c r="F142" s="7" t="s">
        <v>8</v>
      </c>
      <c r="G142" s="7" t="s">
        <v>9</v>
      </c>
      <c r="H142" s="246"/>
      <c r="I142" s="8"/>
      <c r="J142" s="8"/>
      <c r="K142" s="8"/>
      <c r="L142" s="14"/>
      <c r="N142" s="8"/>
      <c r="O142" s="8"/>
      <c r="P142" s="8"/>
      <c r="Q142" s="14"/>
      <c r="R142" s="8"/>
      <c r="S142" s="7" t="s">
        <v>7</v>
      </c>
      <c r="T142" s="7" t="s">
        <v>8</v>
      </c>
      <c r="U142" s="7" t="s">
        <v>9</v>
      </c>
      <c r="V142" s="156"/>
      <c r="W142" s="8"/>
      <c r="X142" s="14"/>
      <c r="Y142" s="8"/>
      <c r="Z142" s="14"/>
      <c r="AA142" s="8"/>
      <c r="AB142" s="8"/>
      <c r="AD142"/>
    </row>
    <row r="143" spans="1:30" ht="15.6" x14ac:dyDescent="0.3">
      <c r="A143" s="7">
        <v>1</v>
      </c>
      <c r="B143" s="165">
        <v>318</v>
      </c>
      <c r="C143" s="166" t="s">
        <v>250</v>
      </c>
      <c r="D143" s="21" t="s">
        <v>3</v>
      </c>
      <c r="E143" s="24">
        <v>27</v>
      </c>
      <c r="F143" s="7">
        <v>15</v>
      </c>
      <c r="G143" s="24">
        <f t="shared" ref="G143:G169" si="57">E143+F143</f>
        <v>42</v>
      </c>
      <c r="H143" s="129">
        <f t="shared" ref="H143:H167" si="58">G143</f>
        <v>42</v>
      </c>
      <c r="I143" s="8"/>
      <c r="J143" s="8"/>
      <c r="K143" s="8"/>
      <c r="L143" s="16"/>
      <c r="N143" s="7">
        <v>1</v>
      </c>
      <c r="O143" s="3">
        <v>318</v>
      </c>
      <c r="P143" s="6" t="s">
        <v>250</v>
      </c>
      <c r="Q143" s="6" t="s">
        <v>219</v>
      </c>
      <c r="R143" s="21" t="s">
        <v>3</v>
      </c>
      <c r="S143" s="24">
        <v>27</v>
      </c>
      <c r="T143" s="7">
        <v>15</v>
      </c>
      <c r="U143" s="24">
        <f t="shared" ref="U143:U169" si="59">S143+T143</f>
        <v>42</v>
      </c>
      <c r="V143" s="129">
        <f t="shared" ref="V143:V169" si="60">U143</f>
        <v>42</v>
      </c>
      <c r="W143" s="8"/>
      <c r="X143" s="14"/>
      <c r="Y143" s="8"/>
      <c r="Z143" s="14"/>
      <c r="AA143" s="8"/>
      <c r="AB143" s="8"/>
      <c r="AD143"/>
    </row>
    <row r="144" spans="1:30" ht="15.6" x14ac:dyDescent="0.3">
      <c r="A144" s="7">
        <v>2</v>
      </c>
      <c r="B144" s="167">
        <v>501</v>
      </c>
      <c r="C144" s="168" t="s">
        <v>155</v>
      </c>
      <c r="D144" s="21" t="s">
        <v>3</v>
      </c>
      <c r="E144" s="24">
        <v>26</v>
      </c>
      <c r="F144" s="7">
        <v>14</v>
      </c>
      <c r="G144" s="24">
        <f t="shared" si="57"/>
        <v>40</v>
      </c>
      <c r="H144" s="129">
        <f t="shared" si="58"/>
        <v>40</v>
      </c>
      <c r="I144" s="8"/>
      <c r="J144" s="8"/>
      <c r="K144" s="8"/>
      <c r="L144" s="16"/>
      <c r="N144" s="7">
        <v>2</v>
      </c>
      <c r="O144" s="3">
        <v>501</v>
      </c>
      <c r="P144" s="6" t="s">
        <v>155</v>
      </c>
      <c r="Q144" s="6" t="s">
        <v>156</v>
      </c>
      <c r="R144" s="21" t="s">
        <v>3</v>
      </c>
      <c r="S144" s="24">
        <v>26</v>
      </c>
      <c r="T144" s="7">
        <v>14</v>
      </c>
      <c r="U144" s="24">
        <f t="shared" si="59"/>
        <v>40</v>
      </c>
      <c r="V144" s="129">
        <f t="shared" si="60"/>
        <v>40</v>
      </c>
      <c r="W144" s="8"/>
      <c r="X144" s="14"/>
      <c r="Y144" s="8"/>
      <c r="Z144" s="14"/>
      <c r="AA144" s="8"/>
      <c r="AB144" s="8"/>
      <c r="AD144"/>
    </row>
    <row r="145" spans="1:30" ht="15.6" x14ac:dyDescent="0.3">
      <c r="A145" s="7">
        <v>3</v>
      </c>
      <c r="B145" s="167">
        <v>554</v>
      </c>
      <c r="C145" s="169" t="s">
        <v>251</v>
      </c>
      <c r="D145" s="21" t="s">
        <v>3</v>
      </c>
      <c r="E145" s="24">
        <v>25</v>
      </c>
      <c r="F145" s="7">
        <v>13</v>
      </c>
      <c r="G145" s="24">
        <f t="shared" si="57"/>
        <v>38</v>
      </c>
      <c r="H145" s="129">
        <f t="shared" si="58"/>
        <v>38</v>
      </c>
      <c r="I145" s="8"/>
      <c r="J145" s="8"/>
      <c r="K145" s="8"/>
      <c r="L145" s="14"/>
      <c r="N145" s="7">
        <v>3</v>
      </c>
      <c r="O145" s="3">
        <v>554</v>
      </c>
      <c r="P145" s="6" t="s">
        <v>251</v>
      </c>
      <c r="Q145" s="6" t="s">
        <v>236</v>
      </c>
      <c r="R145" s="21" t="s">
        <v>3</v>
      </c>
      <c r="S145" s="24">
        <v>25</v>
      </c>
      <c r="T145" s="7">
        <v>13</v>
      </c>
      <c r="U145" s="24">
        <f t="shared" si="59"/>
        <v>38</v>
      </c>
      <c r="V145" s="129">
        <f t="shared" si="60"/>
        <v>38</v>
      </c>
      <c r="W145" s="8"/>
      <c r="X145" s="14"/>
      <c r="Y145" s="8"/>
      <c r="Z145" s="14"/>
      <c r="AA145" s="8"/>
      <c r="AB145" s="8"/>
      <c r="AD145"/>
    </row>
    <row r="146" spans="1:30" ht="15.6" x14ac:dyDescent="0.3">
      <c r="A146" s="7">
        <v>4</v>
      </c>
      <c r="B146" s="167">
        <v>522</v>
      </c>
      <c r="C146" s="168" t="s">
        <v>161</v>
      </c>
      <c r="D146" s="21" t="s">
        <v>2</v>
      </c>
      <c r="E146" s="24">
        <v>24</v>
      </c>
      <c r="F146" s="7">
        <v>15</v>
      </c>
      <c r="G146" s="24">
        <f t="shared" si="57"/>
        <v>39</v>
      </c>
      <c r="H146" s="129">
        <f t="shared" si="58"/>
        <v>39</v>
      </c>
      <c r="I146" s="8"/>
      <c r="J146" s="8"/>
      <c r="K146" s="8"/>
      <c r="L146" s="14"/>
      <c r="N146" s="7">
        <v>4</v>
      </c>
      <c r="O146" s="3">
        <v>522</v>
      </c>
      <c r="P146" s="6" t="s">
        <v>161</v>
      </c>
      <c r="Q146" s="6" t="s">
        <v>162</v>
      </c>
      <c r="R146" s="21" t="s">
        <v>2</v>
      </c>
      <c r="S146" s="24">
        <v>24</v>
      </c>
      <c r="T146" s="7">
        <v>15</v>
      </c>
      <c r="U146" s="24">
        <f t="shared" si="59"/>
        <v>39</v>
      </c>
      <c r="V146" s="129">
        <f t="shared" si="60"/>
        <v>39</v>
      </c>
      <c r="W146" s="8"/>
      <c r="X146" s="14"/>
      <c r="Y146" s="8"/>
      <c r="Z146" s="14"/>
      <c r="AA146" s="8"/>
      <c r="AB146" s="14"/>
      <c r="AD146"/>
    </row>
    <row r="147" spans="1:30" ht="15.6" x14ac:dyDescent="0.3">
      <c r="A147" s="7">
        <v>5</v>
      </c>
      <c r="B147" s="167">
        <v>543</v>
      </c>
      <c r="C147" s="168" t="s">
        <v>299</v>
      </c>
      <c r="D147" s="21" t="s">
        <v>3</v>
      </c>
      <c r="E147" s="24">
        <v>23</v>
      </c>
      <c r="F147" s="7">
        <v>11</v>
      </c>
      <c r="G147" s="24">
        <f t="shared" si="57"/>
        <v>34</v>
      </c>
      <c r="H147" s="129">
        <f t="shared" si="58"/>
        <v>34</v>
      </c>
      <c r="I147" s="8"/>
      <c r="J147" s="8"/>
      <c r="K147" s="8"/>
      <c r="L147" s="14"/>
      <c r="N147" s="7">
        <v>5</v>
      </c>
      <c r="O147" s="3">
        <v>543</v>
      </c>
      <c r="P147" s="6" t="s">
        <v>299</v>
      </c>
      <c r="Q147" s="6" t="s">
        <v>307</v>
      </c>
      <c r="R147" s="21" t="s">
        <v>3</v>
      </c>
      <c r="S147" s="24">
        <v>23</v>
      </c>
      <c r="T147" s="7">
        <v>11</v>
      </c>
      <c r="U147" s="24">
        <f t="shared" si="59"/>
        <v>34</v>
      </c>
      <c r="V147" s="129">
        <f t="shared" si="60"/>
        <v>34</v>
      </c>
      <c r="W147" s="8"/>
      <c r="X147" s="14"/>
      <c r="Y147" s="8"/>
      <c r="Z147" s="14"/>
      <c r="AA147" s="8"/>
      <c r="AB147" s="14"/>
      <c r="AD147"/>
    </row>
    <row r="148" spans="1:30" ht="15.6" x14ac:dyDescent="0.3">
      <c r="A148" s="7">
        <v>6</v>
      </c>
      <c r="B148" s="167">
        <v>525</v>
      </c>
      <c r="C148" s="169" t="s">
        <v>276</v>
      </c>
      <c r="D148" s="21" t="s">
        <v>64</v>
      </c>
      <c r="E148" s="24">
        <v>22</v>
      </c>
      <c r="F148" s="7">
        <v>15</v>
      </c>
      <c r="G148" s="24">
        <f t="shared" si="57"/>
        <v>37</v>
      </c>
      <c r="H148" s="129">
        <f t="shared" si="58"/>
        <v>37</v>
      </c>
      <c r="I148" s="8"/>
      <c r="J148" s="8"/>
      <c r="K148" s="8"/>
      <c r="L148" s="14"/>
      <c r="N148" s="7">
        <v>6</v>
      </c>
      <c r="O148" s="3">
        <v>525</v>
      </c>
      <c r="P148" s="6" t="s">
        <v>276</v>
      </c>
      <c r="Q148" s="6" t="s">
        <v>220</v>
      </c>
      <c r="R148" s="21" t="s">
        <v>64</v>
      </c>
      <c r="S148" s="24">
        <v>22</v>
      </c>
      <c r="T148" s="7">
        <v>15</v>
      </c>
      <c r="U148" s="24">
        <f t="shared" si="59"/>
        <v>37</v>
      </c>
      <c r="V148" s="129">
        <f t="shared" si="60"/>
        <v>37</v>
      </c>
      <c r="W148" s="8"/>
      <c r="X148" s="14"/>
      <c r="Y148" s="8"/>
      <c r="Z148" s="14"/>
      <c r="AA148" s="8"/>
      <c r="AB148" s="14"/>
      <c r="AD148"/>
    </row>
    <row r="149" spans="1:30" ht="15.6" x14ac:dyDescent="0.3">
      <c r="A149" s="7">
        <v>7</v>
      </c>
      <c r="B149" s="167">
        <v>555</v>
      </c>
      <c r="C149" s="169" t="s">
        <v>252</v>
      </c>
      <c r="D149" s="21" t="s">
        <v>253</v>
      </c>
      <c r="E149" s="24">
        <v>21</v>
      </c>
      <c r="F149" s="7">
        <v>9</v>
      </c>
      <c r="G149" s="24">
        <f t="shared" si="57"/>
        <v>30</v>
      </c>
      <c r="H149" s="129">
        <f t="shared" si="58"/>
        <v>30</v>
      </c>
      <c r="I149" s="8"/>
      <c r="J149" s="8"/>
      <c r="K149" s="8"/>
      <c r="L149" s="14"/>
      <c r="N149" s="7">
        <v>7</v>
      </c>
      <c r="O149" s="3">
        <v>555</v>
      </c>
      <c r="P149" s="6" t="s">
        <v>252</v>
      </c>
      <c r="Q149" s="6" t="s">
        <v>238</v>
      </c>
      <c r="R149" s="21" t="s">
        <v>253</v>
      </c>
      <c r="S149" s="24">
        <v>21</v>
      </c>
      <c r="T149" s="7">
        <v>9</v>
      </c>
      <c r="U149" s="24">
        <f t="shared" si="59"/>
        <v>30</v>
      </c>
      <c r="V149" s="129">
        <f t="shared" si="60"/>
        <v>30</v>
      </c>
      <c r="W149" s="8"/>
      <c r="X149" s="14"/>
      <c r="Y149" s="8"/>
      <c r="AD149"/>
    </row>
    <row r="150" spans="1:30" ht="15.6" x14ac:dyDescent="0.3">
      <c r="A150" s="7">
        <v>8</v>
      </c>
      <c r="B150" s="167">
        <v>545</v>
      </c>
      <c r="C150" s="169" t="s">
        <v>261</v>
      </c>
      <c r="D150" s="21" t="s">
        <v>2</v>
      </c>
      <c r="E150" s="24">
        <v>20</v>
      </c>
      <c r="F150" s="7">
        <v>14</v>
      </c>
      <c r="G150" s="24">
        <f t="shared" si="57"/>
        <v>34</v>
      </c>
      <c r="H150" s="129">
        <f t="shared" si="58"/>
        <v>34</v>
      </c>
      <c r="I150" s="8"/>
      <c r="J150" s="8"/>
      <c r="K150" s="8"/>
      <c r="L150" s="14"/>
      <c r="N150" s="7">
        <v>8</v>
      </c>
      <c r="O150" s="3">
        <v>545</v>
      </c>
      <c r="P150" s="6" t="s">
        <v>261</v>
      </c>
      <c r="Q150" s="6" t="s">
        <v>262</v>
      </c>
      <c r="R150" s="21" t="s">
        <v>2</v>
      </c>
      <c r="S150" s="24">
        <v>20</v>
      </c>
      <c r="T150" s="7">
        <v>14</v>
      </c>
      <c r="U150" s="24">
        <f t="shared" si="59"/>
        <v>34</v>
      </c>
      <c r="V150" s="129">
        <f t="shared" si="60"/>
        <v>34</v>
      </c>
      <c r="W150" s="8"/>
      <c r="X150" s="14"/>
      <c r="Y150" s="8"/>
      <c r="AD150"/>
    </row>
    <row r="151" spans="1:30" ht="15.6" x14ac:dyDescent="0.3">
      <c r="A151" s="7">
        <v>9</v>
      </c>
      <c r="B151" s="167">
        <v>567</v>
      </c>
      <c r="C151" s="169" t="s">
        <v>263</v>
      </c>
      <c r="D151" s="21" t="s">
        <v>4</v>
      </c>
      <c r="E151" s="24">
        <v>19</v>
      </c>
      <c r="F151" s="7">
        <v>15</v>
      </c>
      <c r="G151" s="24">
        <f t="shared" si="57"/>
        <v>34</v>
      </c>
      <c r="H151" s="129">
        <f t="shared" si="58"/>
        <v>34</v>
      </c>
      <c r="I151" s="8"/>
      <c r="J151" s="8"/>
      <c r="K151" s="8"/>
      <c r="L151" s="16"/>
      <c r="N151" s="7">
        <v>9</v>
      </c>
      <c r="O151" s="3">
        <v>567</v>
      </c>
      <c r="P151" s="6" t="s">
        <v>263</v>
      </c>
      <c r="Q151" s="6" t="s">
        <v>239</v>
      </c>
      <c r="R151" s="21" t="s">
        <v>4</v>
      </c>
      <c r="S151" s="24">
        <v>19</v>
      </c>
      <c r="T151" s="7">
        <v>15</v>
      </c>
      <c r="U151" s="24">
        <f t="shared" si="59"/>
        <v>34</v>
      </c>
      <c r="V151" s="129">
        <f t="shared" si="60"/>
        <v>34</v>
      </c>
      <c r="W151" s="8"/>
      <c r="X151" s="14"/>
      <c r="Y151" s="8"/>
      <c r="AD151"/>
    </row>
    <row r="152" spans="1:30" ht="15.6" x14ac:dyDescent="0.3">
      <c r="A152" s="7">
        <v>10</v>
      </c>
      <c r="B152" s="167">
        <v>11</v>
      </c>
      <c r="C152" s="169" t="s">
        <v>256</v>
      </c>
      <c r="D152" s="21" t="s">
        <v>2</v>
      </c>
      <c r="E152" s="24">
        <v>18</v>
      </c>
      <c r="F152" s="7">
        <v>12</v>
      </c>
      <c r="G152" s="24">
        <f t="shared" si="57"/>
        <v>30</v>
      </c>
      <c r="H152" s="129">
        <f t="shared" si="58"/>
        <v>30</v>
      </c>
      <c r="I152" s="8"/>
      <c r="J152" s="8"/>
      <c r="K152" s="8"/>
      <c r="L152" s="14"/>
      <c r="N152" s="7">
        <v>10</v>
      </c>
      <c r="O152" s="3">
        <v>11</v>
      </c>
      <c r="P152" s="6" t="s">
        <v>256</v>
      </c>
      <c r="Q152" s="6" t="s">
        <v>237</v>
      </c>
      <c r="R152" s="21" t="s">
        <v>2</v>
      </c>
      <c r="S152" s="24">
        <v>18</v>
      </c>
      <c r="T152" s="7">
        <v>12</v>
      </c>
      <c r="U152" s="24">
        <f t="shared" si="59"/>
        <v>30</v>
      </c>
      <c r="V152" s="129">
        <f t="shared" si="60"/>
        <v>30</v>
      </c>
      <c r="W152" s="8"/>
      <c r="X152" s="14"/>
      <c r="Y152" s="8"/>
      <c r="AD152"/>
    </row>
    <row r="153" spans="1:30" ht="15.6" x14ac:dyDescent="0.3">
      <c r="A153" s="7">
        <v>11</v>
      </c>
      <c r="B153" s="167">
        <v>527</v>
      </c>
      <c r="C153" s="168" t="s">
        <v>277</v>
      </c>
      <c r="D153" s="21" t="s">
        <v>64</v>
      </c>
      <c r="E153" s="24">
        <v>17</v>
      </c>
      <c r="F153" s="7">
        <v>13</v>
      </c>
      <c r="G153" s="24">
        <f t="shared" si="57"/>
        <v>30</v>
      </c>
      <c r="H153" s="129">
        <f t="shared" si="58"/>
        <v>30</v>
      </c>
      <c r="I153" s="8"/>
      <c r="J153" s="8"/>
      <c r="K153" s="8"/>
      <c r="L153" s="14"/>
      <c r="N153" s="7">
        <v>11</v>
      </c>
      <c r="O153" s="3">
        <v>527</v>
      </c>
      <c r="P153" s="6" t="s">
        <v>277</v>
      </c>
      <c r="Q153" s="6" t="s">
        <v>278</v>
      </c>
      <c r="R153" s="21" t="s">
        <v>64</v>
      </c>
      <c r="S153" s="24">
        <v>17</v>
      </c>
      <c r="T153" s="7">
        <v>13</v>
      </c>
      <c r="U153" s="24">
        <f t="shared" si="59"/>
        <v>30</v>
      </c>
      <c r="V153" s="129">
        <f t="shared" si="60"/>
        <v>30</v>
      </c>
      <c r="W153"/>
      <c r="X153" s="1"/>
      <c r="AD153"/>
    </row>
    <row r="154" spans="1:30" ht="15.6" x14ac:dyDescent="0.3">
      <c r="A154" s="7">
        <v>12</v>
      </c>
      <c r="B154" s="167">
        <v>551</v>
      </c>
      <c r="C154" s="168" t="s">
        <v>259</v>
      </c>
      <c r="D154" s="21" t="s">
        <v>260</v>
      </c>
      <c r="E154" s="24">
        <v>16</v>
      </c>
      <c r="F154" s="7">
        <v>14</v>
      </c>
      <c r="G154" s="24">
        <f t="shared" si="57"/>
        <v>30</v>
      </c>
      <c r="H154" s="129">
        <f t="shared" si="58"/>
        <v>30</v>
      </c>
      <c r="I154" s="8"/>
      <c r="J154" s="8"/>
      <c r="K154" s="8"/>
      <c r="L154" s="14"/>
      <c r="N154" s="7">
        <v>12</v>
      </c>
      <c r="O154" s="3">
        <v>551</v>
      </c>
      <c r="P154" s="6" t="s">
        <v>259</v>
      </c>
      <c r="Q154" s="6" t="s">
        <v>230</v>
      </c>
      <c r="R154" s="21" t="s">
        <v>260</v>
      </c>
      <c r="S154" s="24">
        <v>16</v>
      </c>
      <c r="T154" s="7">
        <v>14</v>
      </c>
      <c r="U154" s="24">
        <f t="shared" si="59"/>
        <v>30</v>
      </c>
      <c r="V154" s="129">
        <f t="shared" si="60"/>
        <v>30</v>
      </c>
      <c r="W154"/>
      <c r="X154" s="1"/>
      <c r="AD154"/>
    </row>
    <row r="155" spans="1:30" ht="15.6" x14ac:dyDescent="0.3">
      <c r="A155" s="7">
        <v>13</v>
      </c>
      <c r="B155" s="170">
        <v>512</v>
      </c>
      <c r="C155" s="169" t="s">
        <v>284</v>
      </c>
      <c r="D155" s="21" t="s">
        <v>2</v>
      </c>
      <c r="E155" s="24">
        <v>15</v>
      </c>
      <c r="F155" s="7">
        <v>10</v>
      </c>
      <c r="G155" s="24">
        <f t="shared" si="57"/>
        <v>25</v>
      </c>
      <c r="H155" s="129">
        <f t="shared" si="58"/>
        <v>25</v>
      </c>
      <c r="I155" s="8"/>
      <c r="J155" s="8"/>
      <c r="K155" s="8"/>
      <c r="L155" s="14"/>
      <c r="N155" s="7">
        <v>13</v>
      </c>
      <c r="O155" s="3">
        <v>512</v>
      </c>
      <c r="P155" s="6" t="s">
        <v>284</v>
      </c>
      <c r="Q155" s="6" t="s">
        <v>240</v>
      </c>
      <c r="R155" s="21" t="s">
        <v>2</v>
      </c>
      <c r="S155" s="24">
        <v>15</v>
      </c>
      <c r="T155" s="7">
        <v>10</v>
      </c>
      <c r="U155" s="24">
        <f t="shared" si="59"/>
        <v>25</v>
      </c>
      <c r="V155" s="129">
        <f t="shared" si="60"/>
        <v>25</v>
      </c>
      <c r="W155"/>
      <c r="X155" s="1"/>
      <c r="AD155"/>
    </row>
    <row r="156" spans="1:30" ht="15.6" x14ac:dyDescent="0.3">
      <c r="A156" s="7">
        <v>14</v>
      </c>
      <c r="B156" s="170">
        <v>506</v>
      </c>
      <c r="C156" s="169" t="s">
        <v>300</v>
      </c>
      <c r="D156" s="21" t="s">
        <v>64</v>
      </c>
      <c r="E156" s="24">
        <v>14</v>
      </c>
      <c r="F156" s="7">
        <v>11</v>
      </c>
      <c r="G156" s="24">
        <f t="shared" si="57"/>
        <v>25</v>
      </c>
      <c r="H156" s="129">
        <f t="shared" si="58"/>
        <v>25</v>
      </c>
      <c r="I156" s="8"/>
      <c r="J156" s="8"/>
      <c r="K156" s="13"/>
      <c r="L156" s="13"/>
      <c r="N156" s="7">
        <v>14</v>
      </c>
      <c r="O156" s="3">
        <v>506</v>
      </c>
      <c r="P156" s="6" t="s">
        <v>300</v>
      </c>
      <c r="Q156" s="6" t="s">
        <v>227</v>
      </c>
      <c r="R156" s="21" t="s">
        <v>64</v>
      </c>
      <c r="S156" s="24">
        <v>14</v>
      </c>
      <c r="T156" s="7">
        <v>11</v>
      </c>
      <c r="U156" s="24">
        <f t="shared" si="59"/>
        <v>25</v>
      </c>
      <c r="V156" s="129">
        <f t="shared" si="60"/>
        <v>25</v>
      </c>
      <c r="W156"/>
      <c r="X156" s="1"/>
      <c r="AD156"/>
    </row>
    <row r="157" spans="1:30" ht="15.6" x14ac:dyDescent="0.3">
      <c r="A157" s="7">
        <v>15</v>
      </c>
      <c r="B157" s="167">
        <v>560</v>
      </c>
      <c r="C157" s="168" t="s">
        <v>270</v>
      </c>
      <c r="D157" s="21" t="s">
        <v>253</v>
      </c>
      <c r="E157" s="24">
        <v>13</v>
      </c>
      <c r="F157" s="7">
        <v>1</v>
      </c>
      <c r="G157" s="24">
        <f t="shared" si="57"/>
        <v>14</v>
      </c>
      <c r="H157" s="129">
        <f t="shared" si="58"/>
        <v>14</v>
      </c>
      <c r="I157" s="8"/>
      <c r="J157" s="8"/>
      <c r="N157" s="7">
        <v>15</v>
      </c>
      <c r="O157" s="3">
        <v>560</v>
      </c>
      <c r="P157" s="6" t="s">
        <v>270</v>
      </c>
      <c r="Q157" s="6" t="s">
        <v>235</v>
      </c>
      <c r="R157" s="21" t="s">
        <v>253</v>
      </c>
      <c r="S157" s="24">
        <v>13</v>
      </c>
      <c r="T157" s="7">
        <v>1</v>
      </c>
      <c r="U157" s="24">
        <f t="shared" si="59"/>
        <v>14</v>
      </c>
      <c r="V157" s="129">
        <f t="shared" si="60"/>
        <v>14</v>
      </c>
      <c r="W157"/>
      <c r="X157" s="1"/>
      <c r="AD157"/>
    </row>
    <row r="158" spans="1:30" ht="15.6" x14ac:dyDescent="0.3">
      <c r="A158" s="7">
        <v>16</v>
      </c>
      <c r="B158" s="167">
        <v>535</v>
      </c>
      <c r="C158" s="168" t="s">
        <v>267</v>
      </c>
      <c r="D158" s="21" t="s">
        <v>3</v>
      </c>
      <c r="E158" s="24">
        <v>12</v>
      </c>
      <c r="F158" s="7">
        <v>0</v>
      </c>
      <c r="G158" s="24">
        <f t="shared" si="57"/>
        <v>12</v>
      </c>
      <c r="H158" s="129">
        <f t="shared" si="58"/>
        <v>12</v>
      </c>
      <c r="I158" s="8"/>
      <c r="J158" s="8"/>
      <c r="N158" s="7">
        <v>16</v>
      </c>
      <c r="O158" s="3">
        <v>535</v>
      </c>
      <c r="P158" s="6" t="s">
        <v>267</v>
      </c>
      <c r="Q158" s="6" t="s">
        <v>232</v>
      </c>
      <c r="R158" s="21" t="s">
        <v>3</v>
      </c>
      <c r="S158" s="24">
        <v>12</v>
      </c>
      <c r="T158" s="7">
        <v>0</v>
      </c>
      <c r="U158" s="24">
        <f t="shared" si="59"/>
        <v>12</v>
      </c>
      <c r="V158" s="129">
        <f t="shared" si="60"/>
        <v>12</v>
      </c>
      <c r="W158"/>
      <c r="X158" s="1"/>
      <c r="AD158"/>
    </row>
    <row r="159" spans="1:30" ht="15.6" x14ac:dyDescent="0.3">
      <c r="A159" s="7">
        <v>17</v>
      </c>
      <c r="B159" s="167">
        <v>558</v>
      </c>
      <c r="C159" s="168" t="s">
        <v>301</v>
      </c>
      <c r="D159" s="21" t="s">
        <v>253</v>
      </c>
      <c r="E159" s="24">
        <v>11</v>
      </c>
      <c r="F159" s="7">
        <v>0</v>
      </c>
      <c r="G159" s="24">
        <f t="shared" si="57"/>
        <v>11</v>
      </c>
      <c r="H159" s="129">
        <f t="shared" si="58"/>
        <v>11</v>
      </c>
      <c r="I159" s="8"/>
      <c r="J159" s="8"/>
      <c r="N159" s="7">
        <v>17</v>
      </c>
      <c r="O159" s="3">
        <v>558</v>
      </c>
      <c r="P159" s="6" t="s">
        <v>301</v>
      </c>
      <c r="Q159" s="6" t="s">
        <v>308</v>
      </c>
      <c r="R159" s="21" t="s">
        <v>253</v>
      </c>
      <c r="S159" s="24">
        <v>11</v>
      </c>
      <c r="T159" s="7">
        <v>0</v>
      </c>
      <c r="U159" s="24">
        <f t="shared" si="59"/>
        <v>11</v>
      </c>
      <c r="V159" s="129">
        <f t="shared" si="60"/>
        <v>11</v>
      </c>
      <c r="W159"/>
      <c r="X159" s="1"/>
      <c r="AD159"/>
    </row>
    <row r="160" spans="1:30" ht="15.6" x14ac:dyDescent="0.3">
      <c r="A160" s="7">
        <v>18</v>
      </c>
      <c r="B160" s="170">
        <v>565</v>
      </c>
      <c r="C160" s="169" t="s">
        <v>302</v>
      </c>
      <c r="D160" s="21" t="s">
        <v>260</v>
      </c>
      <c r="E160" s="24">
        <v>10</v>
      </c>
      <c r="F160" s="7">
        <v>13</v>
      </c>
      <c r="G160" s="24">
        <f t="shared" si="57"/>
        <v>23</v>
      </c>
      <c r="H160" s="129">
        <f t="shared" si="58"/>
        <v>23</v>
      </c>
      <c r="I160" s="8"/>
      <c r="J160" s="8"/>
      <c r="N160" s="7">
        <v>18</v>
      </c>
      <c r="O160" s="3">
        <v>565</v>
      </c>
      <c r="P160" s="6" t="s">
        <v>302</v>
      </c>
      <c r="Q160" s="6" t="s">
        <v>310</v>
      </c>
      <c r="R160" s="21" t="s">
        <v>260</v>
      </c>
      <c r="S160" s="24">
        <v>10</v>
      </c>
      <c r="T160" s="7">
        <v>13</v>
      </c>
      <c r="U160" s="24">
        <f t="shared" si="59"/>
        <v>23</v>
      </c>
      <c r="V160" s="129">
        <f t="shared" si="60"/>
        <v>23</v>
      </c>
      <c r="W160"/>
      <c r="X160" s="1"/>
      <c r="AD160"/>
    </row>
    <row r="161" spans="1:30" ht="15.6" x14ac:dyDescent="0.3">
      <c r="A161" s="7">
        <v>19</v>
      </c>
      <c r="B161" s="170">
        <v>552</v>
      </c>
      <c r="C161" s="169" t="s">
        <v>272</v>
      </c>
      <c r="D161" s="21" t="s">
        <v>260</v>
      </c>
      <c r="E161" s="24">
        <v>9</v>
      </c>
      <c r="F161" s="7">
        <v>12</v>
      </c>
      <c r="G161" s="24">
        <f t="shared" si="57"/>
        <v>21</v>
      </c>
      <c r="H161" s="129">
        <f t="shared" si="58"/>
        <v>21</v>
      </c>
      <c r="I161" s="8"/>
      <c r="J161" s="8"/>
      <c r="N161" s="7">
        <v>19</v>
      </c>
      <c r="O161" s="3">
        <v>552</v>
      </c>
      <c r="P161" s="6" t="s">
        <v>272</v>
      </c>
      <c r="Q161" s="6" t="s">
        <v>273</v>
      </c>
      <c r="R161" s="21" t="s">
        <v>260</v>
      </c>
      <c r="S161" s="24">
        <v>9</v>
      </c>
      <c r="T161" s="7">
        <v>12</v>
      </c>
      <c r="U161" s="24">
        <f t="shared" si="59"/>
        <v>21</v>
      </c>
      <c r="V161" s="129">
        <f t="shared" si="60"/>
        <v>21</v>
      </c>
      <c r="W161"/>
      <c r="X161" s="1"/>
      <c r="AD161"/>
    </row>
    <row r="162" spans="1:30" ht="15.6" x14ac:dyDescent="0.3">
      <c r="A162" s="7">
        <v>20</v>
      </c>
      <c r="B162" s="170">
        <v>570</v>
      </c>
      <c r="C162" s="169" t="s">
        <v>257</v>
      </c>
      <c r="D162" s="21" t="s">
        <v>258</v>
      </c>
      <c r="E162" s="24">
        <v>8</v>
      </c>
      <c r="F162" s="7">
        <v>7</v>
      </c>
      <c r="G162" s="24">
        <f t="shared" si="57"/>
        <v>15</v>
      </c>
      <c r="H162" s="129">
        <f t="shared" si="58"/>
        <v>15</v>
      </c>
      <c r="N162" s="7">
        <v>20</v>
      </c>
      <c r="O162" s="3">
        <v>570</v>
      </c>
      <c r="P162" s="6" t="s">
        <v>257</v>
      </c>
      <c r="Q162" s="6" t="s">
        <v>241</v>
      </c>
      <c r="R162" s="21" t="s">
        <v>258</v>
      </c>
      <c r="S162" s="24">
        <v>8</v>
      </c>
      <c r="T162" s="7">
        <v>7</v>
      </c>
      <c r="U162" s="24">
        <f t="shared" si="59"/>
        <v>15</v>
      </c>
      <c r="V162" s="129">
        <f t="shared" si="60"/>
        <v>15</v>
      </c>
      <c r="W162"/>
      <c r="X162" s="1"/>
      <c r="AD162"/>
    </row>
    <row r="163" spans="1:30" ht="15.6" x14ac:dyDescent="0.3">
      <c r="A163" s="7">
        <v>21</v>
      </c>
      <c r="B163" s="167">
        <v>505</v>
      </c>
      <c r="C163" s="168" t="s">
        <v>271</v>
      </c>
      <c r="D163" s="21" t="s">
        <v>260</v>
      </c>
      <c r="E163" s="24">
        <v>7</v>
      </c>
      <c r="F163" s="7">
        <v>11</v>
      </c>
      <c r="G163" s="24">
        <f t="shared" si="57"/>
        <v>18</v>
      </c>
      <c r="H163" s="129">
        <f t="shared" si="58"/>
        <v>18</v>
      </c>
      <c r="N163" s="7">
        <v>21</v>
      </c>
      <c r="O163" s="3">
        <v>505</v>
      </c>
      <c r="P163" s="6" t="s">
        <v>271</v>
      </c>
      <c r="Q163" s="6" t="s">
        <v>233</v>
      </c>
      <c r="R163" s="21" t="s">
        <v>260</v>
      </c>
      <c r="S163" s="24">
        <v>7</v>
      </c>
      <c r="T163" s="7">
        <v>11</v>
      </c>
      <c r="U163" s="24">
        <f t="shared" si="59"/>
        <v>18</v>
      </c>
      <c r="V163" s="129">
        <f t="shared" si="60"/>
        <v>18</v>
      </c>
      <c r="W163"/>
      <c r="X163" s="1"/>
      <c r="AD163"/>
    </row>
    <row r="164" spans="1:30" ht="15.6" x14ac:dyDescent="0.3">
      <c r="A164" s="7">
        <v>22</v>
      </c>
      <c r="B164" s="170">
        <v>538</v>
      </c>
      <c r="C164" s="169" t="s">
        <v>222</v>
      </c>
      <c r="D164" s="21" t="s">
        <v>260</v>
      </c>
      <c r="E164" s="24">
        <v>6</v>
      </c>
      <c r="F164" s="7">
        <v>10</v>
      </c>
      <c r="G164" s="24">
        <f t="shared" si="57"/>
        <v>16</v>
      </c>
      <c r="H164" s="129">
        <f t="shared" si="58"/>
        <v>16</v>
      </c>
      <c r="N164" s="7">
        <v>22</v>
      </c>
      <c r="O164" s="3">
        <v>538</v>
      </c>
      <c r="P164" s="6" t="s">
        <v>222</v>
      </c>
      <c r="Q164" s="6" t="s">
        <v>311</v>
      </c>
      <c r="R164" s="21" t="s">
        <v>260</v>
      </c>
      <c r="S164" s="24">
        <v>6</v>
      </c>
      <c r="T164" s="7">
        <v>10</v>
      </c>
      <c r="U164" s="24">
        <f t="shared" si="59"/>
        <v>16</v>
      </c>
      <c r="V164" s="129">
        <f t="shared" si="60"/>
        <v>16</v>
      </c>
      <c r="W164"/>
      <c r="X164" s="1"/>
      <c r="AD164"/>
    </row>
    <row r="165" spans="1:30" ht="15.6" x14ac:dyDescent="0.3">
      <c r="A165" s="5">
        <v>23</v>
      </c>
      <c r="B165" s="173">
        <v>511</v>
      </c>
      <c r="C165" s="168" t="s">
        <v>254</v>
      </c>
      <c r="D165" s="21" t="s">
        <v>4</v>
      </c>
      <c r="E165" s="79">
        <f>5/2</f>
        <v>2.5</v>
      </c>
      <c r="F165" s="5">
        <f>9/2</f>
        <v>4.5</v>
      </c>
      <c r="G165" s="79">
        <f t="shared" si="57"/>
        <v>7</v>
      </c>
      <c r="H165" s="25">
        <f t="shared" si="58"/>
        <v>7</v>
      </c>
      <c r="N165" s="7">
        <v>23</v>
      </c>
      <c r="O165" s="3">
        <v>511</v>
      </c>
      <c r="P165" s="6" t="s">
        <v>254</v>
      </c>
      <c r="Q165" s="6" t="s">
        <v>255</v>
      </c>
      <c r="R165" s="21" t="s">
        <v>4</v>
      </c>
      <c r="S165" s="79">
        <f>5/2</f>
        <v>2.5</v>
      </c>
      <c r="T165" s="5">
        <f>9/2</f>
        <v>4.5</v>
      </c>
      <c r="U165" s="79">
        <f t="shared" si="59"/>
        <v>7</v>
      </c>
      <c r="V165" s="25">
        <f t="shared" si="60"/>
        <v>7</v>
      </c>
      <c r="W165"/>
      <c r="X165" s="1"/>
      <c r="AD165"/>
    </row>
    <row r="166" spans="1:30" ht="15.6" x14ac:dyDescent="0.3">
      <c r="A166" s="7">
        <v>24</v>
      </c>
      <c r="B166" s="167">
        <v>507</v>
      </c>
      <c r="C166" s="168" t="s">
        <v>303</v>
      </c>
      <c r="D166" s="21" t="s">
        <v>4</v>
      </c>
      <c r="E166" s="24">
        <v>4</v>
      </c>
      <c r="F166" s="7">
        <v>8</v>
      </c>
      <c r="G166" s="24">
        <f t="shared" si="57"/>
        <v>12</v>
      </c>
      <c r="H166" s="129">
        <f t="shared" si="58"/>
        <v>12</v>
      </c>
      <c r="N166" s="7">
        <v>24</v>
      </c>
      <c r="O166" s="3">
        <v>507</v>
      </c>
      <c r="P166" s="6" t="s">
        <v>303</v>
      </c>
      <c r="Q166" s="6" t="s">
        <v>231</v>
      </c>
      <c r="R166" s="21" t="s">
        <v>4</v>
      </c>
      <c r="S166" s="24">
        <v>4</v>
      </c>
      <c r="T166" s="7">
        <v>8</v>
      </c>
      <c r="U166" s="24">
        <f t="shared" si="59"/>
        <v>12</v>
      </c>
      <c r="V166" s="129">
        <f t="shared" si="60"/>
        <v>12</v>
      </c>
      <c r="W166"/>
      <c r="X166" s="1"/>
      <c r="AD166"/>
    </row>
    <row r="167" spans="1:30" ht="15.6" x14ac:dyDescent="0.3">
      <c r="A167" s="7">
        <v>25</v>
      </c>
      <c r="B167" s="170">
        <v>589</v>
      </c>
      <c r="C167" s="169" t="s">
        <v>275</v>
      </c>
      <c r="D167" s="21" t="s">
        <v>260</v>
      </c>
      <c r="E167" s="24">
        <v>3</v>
      </c>
      <c r="F167" s="7">
        <v>7</v>
      </c>
      <c r="G167" s="24">
        <f t="shared" si="57"/>
        <v>10</v>
      </c>
      <c r="H167" s="129">
        <f t="shared" si="58"/>
        <v>10</v>
      </c>
      <c r="N167" s="7">
        <v>25</v>
      </c>
      <c r="O167" s="3">
        <v>589</v>
      </c>
      <c r="P167" s="6" t="s">
        <v>275</v>
      </c>
      <c r="Q167" s="6" t="s">
        <v>234</v>
      </c>
      <c r="R167" s="21" t="s">
        <v>260</v>
      </c>
      <c r="S167" s="24">
        <v>3</v>
      </c>
      <c r="T167" s="7">
        <v>7</v>
      </c>
      <c r="U167" s="24">
        <f t="shared" si="59"/>
        <v>10</v>
      </c>
      <c r="V167" s="129">
        <f t="shared" si="60"/>
        <v>10</v>
      </c>
      <c r="W167"/>
      <c r="X167" s="1"/>
      <c r="AD167"/>
    </row>
    <row r="168" spans="1:30" ht="15.6" x14ac:dyDescent="0.3">
      <c r="A168" s="5">
        <v>26</v>
      </c>
      <c r="B168" s="173">
        <v>520</v>
      </c>
      <c r="C168" s="168" t="s">
        <v>283</v>
      </c>
      <c r="D168" s="21" t="s">
        <v>3</v>
      </c>
      <c r="E168" s="79">
        <f>2/2</f>
        <v>1</v>
      </c>
      <c r="F168" s="5">
        <v>0</v>
      </c>
      <c r="G168" s="79">
        <f t="shared" si="57"/>
        <v>1</v>
      </c>
      <c r="H168" s="25">
        <f t="shared" ref="H168:H170" si="61">G168</f>
        <v>1</v>
      </c>
      <c r="N168" s="7">
        <v>26</v>
      </c>
      <c r="O168" s="3">
        <v>520</v>
      </c>
      <c r="P168" s="6" t="s">
        <v>283</v>
      </c>
      <c r="Q168" s="6" t="s">
        <v>221</v>
      </c>
      <c r="R168" s="21" t="s">
        <v>3</v>
      </c>
      <c r="S168" s="79">
        <f>2/2</f>
        <v>1</v>
      </c>
      <c r="T168" s="5">
        <v>0</v>
      </c>
      <c r="U168" s="79">
        <f t="shared" si="59"/>
        <v>1</v>
      </c>
      <c r="V168" s="25">
        <f t="shared" si="60"/>
        <v>1</v>
      </c>
      <c r="W168"/>
      <c r="X168" s="1"/>
      <c r="AD168"/>
    </row>
    <row r="169" spans="1:30" ht="16.2" thickBot="1" x14ac:dyDescent="0.35">
      <c r="A169" s="7">
        <v>27</v>
      </c>
      <c r="B169" s="171">
        <v>529</v>
      </c>
      <c r="C169" s="172" t="s">
        <v>304</v>
      </c>
      <c r="D169" s="21" t="s">
        <v>253</v>
      </c>
      <c r="E169" s="24">
        <v>1</v>
      </c>
      <c r="F169" s="7">
        <v>0</v>
      </c>
      <c r="G169" s="24">
        <f t="shared" si="57"/>
        <v>1</v>
      </c>
      <c r="H169" s="129">
        <f t="shared" si="61"/>
        <v>1</v>
      </c>
      <c r="N169" s="7">
        <v>27</v>
      </c>
      <c r="O169" s="3">
        <v>529</v>
      </c>
      <c r="P169" s="6" t="s">
        <v>304</v>
      </c>
      <c r="Q169" s="6" t="s">
        <v>309</v>
      </c>
      <c r="R169" s="21" t="s">
        <v>253</v>
      </c>
      <c r="S169" s="24">
        <v>1</v>
      </c>
      <c r="T169" s="7">
        <v>0</v>
      </c>
      <c r="U169" s="24">
        <f t="shared" si="59"/>
        <v>1</v>
      </c>
      <c r="V169" s="129">
        <f t="shared" si="60"/>
        <v>1</v>
      </c>
      <c r="W169"/>
      <c r="X169" s="1"/>
      <c r="AD169"/>
    </row>
    <row r="170" spans="1:30" ht="15.6" x14ac:dyDescent="0.3">
      <c r="A170" s="7" t="s">
        <v>181</v>
      </c>
      <c r="B170" s="170">
        <v>514</v>
      </c>
      <c r="C170" s="169" t="s">
        <v>305</v>
      </c>
      <c r="D170" s="21" t="s">
        <v>4</v>
      </c>
      <c r="E170" s="7">
        <v>0</v>
      </c>
      <c r="F170" s="7">
        <v>0</v>
      </c>
      <c r="G170" s="24">
        <f t="shared" ref="G170" si="62">E170+F170</f>
        <v>0</v>
      </c>
      <c r="H170" s="129">
        <f t="shared" si="61"/>
        <v>0</v>
      </c>
      <c r="N170" s="7" t="s">
        <v>181</v>
      </c>
      <c r="O170" s="3">
        <v>514</v>
      </c>
      <c r="P170" s="6" t="s">
        <v>305</v>
      </c>
      <c r="Q170" s="6" t="s">
        <v>247</v>
      </c>
      <c r="R170" s="21" t="s">
        <v>4</v>
      </c>
      <c r="S170" s="7">
        <v>0</v>
      </c>
      <c r="T170" s="7">
        <v>0</v>
      </c>
      <c r="U170" s="24">
        <f t="shared" ref="U170:U171" si="63">S170+T170</f>
        <v>0</v>
      </c>
      <c r="V170" s="129">
        <f t="shared" ref="V170:V171" si="64">U170</f>
        <v>0</v>
      </c>
    </row>
    <row r="171" spans="1:30" ht="15.6" x14ac:dyDescent="0.3">
      <c r="A171" s="7" t="s">
        <v>181</v>
      </c>
      <c r="B171" s="167">
        <v>544</v>
      </c>
      <c r="C171" s="168" t="s">
        <v>285</v>
      </c>
      <c r="D171" s="21" t="s">
        <v>253</v>
      </c>
      <c r="E171" s="7">
        <v>0</v>
      </c>
      <c r="F171" s="7">
        <v>0</v>
      </c>
      <c r="G171" s="24">
        <f t="shared" ref="G171:G173" si="65">E171+F171</f>
        <v>0</v>
      </c>
      <c r="H171" s="129">
        <f t="shared" ref="H171:H173" si="66">G171</f>
        <v>0</v>
      </c>
      <c r="N171" s="7" t="s">
        <v>181</v>
      </c>
      <c r="O171" s="3">
        <v>544</v>
      </c>
      <c r="P171" s="6" t="s">
        <v>285</v>
      </c>
      <c r="Q171" s="6" t="s">
        <v>248</v>
      </c>
      <c r="R171" s="21" t="s">
        <v>253</v>
      </c>
      <c r="S171" s="7">
        <v>0</v>
      </c>
      <c r="T171" s="7">
        <v>0</v>
      </c>
      <c r="U171" s="24">
        <f t="shared" si="63"/>
        <v>0</v>
      </c>
      <c r="V171" s="129">
        <f t="shared" si="64"/>
        <v>0</v>
      </c>
    </row>
    <row r="172" spans="1:30" ht="15.6" x14ac:dyDescent="0.3">
      <c r="A172" s="7" t="s">
        <v>181</v>
      </c>
      <c r="B172" s="167">
        <v>519</v>
      </c>
      <c r="C172" s="168" t="s">
        <v>282</v>
      </c>
      <c r="D172" s="14" t="s">
        <v>3</v>
      </c>
      <c r="E172" s="7">
        <v>0</v>
      </c>
      <c r="F172" s="7">
        <v>0</v>
      </c>
      <c r="G172" s="24">
        <f t="shared" si="65"/>
        <v>0</v>
      </c>
      <c r="H172" s="129">
        <f t="shared" si="66"/>
        <v>0</v>
      </c>
      <c r="N172" s="7" t="s">
        <v>181</v>
      </c>
      <c r="O172" s="3">
        <v>519</v>
      </c>
      <c r="P172" s="6" t="s">
        <v>282</v>
      </c>
      <c r="Q172" s="6" t="s">
        <v>223</v>
      </c>
      <c r="R172" s="21" t="s">
        <v>3</v>
      </c>
      <c r="S172" s="7"/>
      <c r="T172" s="7"/>
      <c r="U172" s="24"/>
      <c r="V172" s="129"/>
    </row>
    <row r="173" spans="1:30" ht="16.2" thickBot="1" x14ac:dyDescent="0.35">
      <c r="A173" s="7" t="s">
        <v>181</v>
      </c>
      <c r="B173" s="171">
        <v>528</v>
      </c>
      <c r="C173" s="172" t="s">
        <v>306</v>
      </c>
      <c r="D173" s="1" t="s">
        <v>4</v>
      </c>
      <c r="E173" s="7">
        <v>0</v>
      </c>
      <c r="F173" s="7">
        <v>0</v>
      </c>
      <c r="G173" s="24">
        <f t="shared" si="65"/>
        <v>0</v>
      </c>
      <c r="H173" s="129">
        <f t="shared" si="66"/>
        <v>0</v>
      </c>
      <c r="N173" s="7" t="s">
        <v>181</v>
      </c>
      <c r="O173" s="3">
        <v>528</v>
      </c>
      <c r="P173" s="6" t="s">
        <v>306</v>
      </c>
      <c r="Q173" s="6" t="s">
        <v>280</v>
      </c>
      <c r="R173" s="21" t="s">
        <v>4</v>
      </c>
      <c r="S173" s="7"/>
      <c r="T173" s="7"/>
      <c r="U173" s="24"/>
      <c r="V173" s="129"/>
    </row>
    <row r="174" spans="1:30" x14ac:dyDescent="0.3">
      <c r="A174" s="14"/>
      <c r="E174" s="8"/>
      <c r="F174" s="8"/>
      <c r="G174" s="8"/>
      <c r="H174" s="14"/>
    </row>
  </sheetData>
  <mergeCells count="14">
    <mergeCell ref="H139:H140"/>
    <mergeCell ref="H141:H142"/>
    <mergeCell ref="H103:H104"/>
    <mergeCell ref="H2:H3"/>
    <mergeCell ref="U2:U3"/>
    <mergeCell ref="H69:H70"/>
    <mergeCell ref="V69:V70"/>
    <mergeCell ref="H99:H100"/>
    <mergeCell ref="H101:H102"/>
    <mergeCell ref="AD2:AD3"/>
    <mergeCell ref="H34:H35"/>
    <mergeCell ref="U34:U35"/>
    <mergeCell ref="AD34:AD35"/>
    <mergeCell ref="H67:H68"/>
  </mergeCells>
  <pageMargins left="0.7" right="0.7" top="0.75" bottom="0.75" header="0.3" footer="0.3"/>
  <pageSetup paperSize="9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O-ALL DRIVER POINTS</vt:lpstr>
      <vt:lpstr>O-ALL NAVIGATOR POINTS</vt:lpstr>
      <vt:lpstr>CLASS DRIVER POINTS</vt:lpstr>
      <vt:lpstr>CLASS NAVIGATOR POINTS</vt:lpstr>
      <vt:lpstr>EVENT POINTS</vt:lpstr>
      <vt:lpstr>'CLASS DRIVER POINTS'!Print_Area</vt:lpstr>
      <vt:lpstr>'CLASS NAVIGATOR POINTS'!Print_Area</vt:lpstr>
      <vt:lpstr>'O-ALL DRIVER POINTS'!Print_Area</vt:lpstr>
      <vt:lpstr>'O-ALL NAVIGATOR POINTS'!Print_Area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</dc:creator>
  <cp:lastModifiedBy>Lizelle van Rensburg</cp:lastModifiedBy>
  <cp:lastPrinted>2018-12-01T16:59:23Z</cp:lastPrinted>
  <dcterms:created xsi:type="dcterms:W3CDTF">2014-07-14T15:12:49Z</dcterms:created>
  <dcterms:modified xsi:type="dcterms:W3CDTF">2018-12-04T07:01:13Z</dcterms:modified>
</cp:coreProperties>
</file>