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Circ Mcycle\"/>
    </mc:Choice>
  </mc:AlternateContent>
  <bookViews>
    <workbookView xWindow="0" yWindow="0" windowWidth="28800" windowHeight="11400" activeTab="1"/>
  </bookViews>
  <sheets>
    <sheet name="Class Points" sheetId="1" r:id="rId1"/>
    <sheet name="overall points" sheetId="2" r:id="rId2"/>
    <sheet name="times" sheetId="3" r:id="rId3"/>
  </sheets>
  <calcPr calcId="162913"/>
</workbook>
</file>

<file path=xl/calcChain.xml><?xml version="1.0" encoding="utf-8"?>
<calcChain xmlns="http://schemas.openxmlformats.org/spreadsheetml/2006/main">
  <c r="AG37" i="2" l="1"/>
  <c r="X21" i="1" l="1"/>
  <c r="AG55" i="2" l="1"/>
  <c r="Q46" i="1"/>
  <c r="AG51" i="2" l="1"/>
  <c r="AG38" i="2"/>
  <c r="AG54" i="2"/>
  <c r="AG12" i="2"/>
  <c r="X89" i="1"/>
  <c r="X88" i="1"/>
  <c r="X87" i="1"/>
  <c r="X30" i="1"/>
  <c r="X25" i="1"/>
  <c r="X24" i="1"/>
  <c r="X23" i="1"/>
  <c r="X22" i="1"/>
  <c r="X20" i="1"/>
  <c r="X18" i="1"/>
  <c r="X13" i="1"/>
  <c r="X16" i="1"/>
  <c r="X12" i="1"/>
  <c r="X15" i="1"/>
  <c r="X14" i="1"/>
  <c r="X10" i="1"/>
  <c r="X11" i="1"/>
  <c r="O17" i="1" l="1"/>
  <c r="X17" i="1" s="1"/>
  <c r="O9" i="1"/>
  <c r="X9" i="1" s="1"/>
  <c r="O19" i="1"/>
  <c r="X19" i="1" s="1"/>
  <c r="T20" i="2" l="1"/>
  <c r="T32" i="2"/>
  <c r="O54" i="1"/>
  <c r="X54" i="1" s="1"/>
  <c r="O36" i="1"/>
  <c r="X36" i="1" s="1"/>
  <c r="X48" i="1"/>
  <c r="X46" i="1"/>
  <c r="X60" i="1" l="1"/>
  <c r="X52" i="1"/>
  <c r="AG19" i="2" l="1"/>
  <c r="AG56" i="2" l="1"/>
  <c r="AG20" i="2"/>
  <c r="AG32" i="2"/>
  <c r="AG48" i="2"/>
  <c r="AG41" i="2"/>
  <c r="AG33" i="2"/>
  <c r="AG34" i="2"/>
  <c r="AG26" i="2"/>
  <c r="AG43" i="2"/>
  <c r="AG36" i="2"/>
  <c r="X74" i="1" l="1"/>
  <c r="X75" i="1"/>
  <c r="X71" i="1"/>
  <c r="X43" i="1"/>
  <c r="X42" i="1"/>
  <c r="X47" i="1"/>
  <c r="AG18" i="2" l="1"/>
  <c r="AG23" i="2"/>
  <c r="AG16" i="2"/>
  <c r="A36" i="2"/>
  <c r="A37" i="2" s="1"/>
  <c r="A38" i="2" s="1"/>
  <c r="A39" i="2" s="1"/>
  <c r="X82" i="1" l="1"/>
  <c r="X73" i="1" l="1"/>
  <c r="X78" i="1"/>
  <c r="X80" i="1"/>
  <c r="X79" i="1"/>
  <c r="AG50" i="2" l="1"/>
  <c r="AG30" i="2"/>
  <c r="AG31" i="2"/>
  <c r="AG27" i="2"/>
  <c r="AG14" i="2"/>
  <c r="AG21" i="2"/>
  <c r="AG53" i="2"/>
  <c r="AG49" i="2"/>
  <c r="AG39" i="2"/>
  <c r="AG10" i="2"/>
  <c r="AG24" i="2"/>
  <c r="AG29" i="2"/>
  <c r="AG45" i="2"/>
  <c r="AG28" i="2"/>
  <c r="AG47" i="2"/>
  <c r="AG25" i="2"/>
  <c r="AG46" i="2"/>
  <c r="AG40" i="2"/>
  <c r="AG44" i="2"/>
  <c r="AG22" i="2"/>
  <c r="AG17" i="2"/>
  <c r="AG42" i="2"/>
  <c r="AG52" i="2"/>
  <c r="AG11" i="2"/>
  <c r="AG13" i="2"/>
  <c r="AG35" i="2"/>
  <c r="AG15" i="2"/>
  <c r="X44" i="1" l="1"/>
  <c r="X53" i="1" l="1"/>
  <c r="X76" i="1"/>
  <c r="X56" i="1"/>
  <c r="X64" i="1" l="1"/>
  <c r="X45" i="1"/>
  <c r="X33" i="1"/>
  <c r="X39" i="1"/>
  <c r="X38" i="1"/>
  <c r="X62" i="1"/>
  <c r="X41" i="1"/>
  <c r="X31" i="1"/>
  <c r="X37" i="1"/>
  <c r="X58" i="1"/>
  <c r="X63" i="1"/>
  <c r="X57" i="1"/>
  <c r="X35" i="1"/>
  <c r="X61" i="1"/>
  <c r="X51" i="1"/>
  <c r="X59" i="1"/>
  <c r="X55" i="1"/>
  <c r="X50" i="1"/>
  <c r="X34" i="1"/>
  <c r="X49" i="1"/>
  <c r="X32" i="1"/>
  <c r="X40" i="1"/>
  <c r="X69" i="1"/>
  <c r="X81" i="1" l="1"/>
  <c r="X77" i="1"/>
  <c r="X70" i="1"/>
  <c r="X68" i="1"/>
  <c r="X72" i="1"/>
</calcChain>
</file>

<file path=xl/sharedStrings.xml><?xml version="1.0" encoding="utf-8"?>
<sst xmlns="http://schemas.openxmlformats.org/spreadsheetml/2006/main" count="1045" uniqueCount="556">
  <si>
    <t>Pos.</t>
  </si>
  <si>
    <t>Name</t>
  </si>
  <si>
    <t>Race 1</t>
  </si>
  <si>
    <t>Race 2</t>
  </si>
  <si>
    <t>Total</t>
  </si>
  <si>
    <t xml:space="preserve"> </t>
  </si>
  <si>
    <t>Race2</t>
  </si>
  <si>
    <t>Key :</t>
  </si>
  <si>
    <t>Rider has broken out of their class- rider will move to higher class at the next race</t>
  </si>
  <si>
    <t>Rider has exceeded the maximum lap time for their class- if rider breaks out again the rider will move to the next class</t>
  </si>
  <si>
    <t>MSA LIC No</t>
  </si>
  <si>
    <t>Zwartkops  Round 1</t>
  </si>
  <si>
    <t>Rider has broken out of this class and moved up to THUNDERBIKES</t>
  </si>
  <si>
    <t>Henk Schuiling</t>
  </si>
  <si>
    <t>Byron Rothquel</t>
  </si>
  <si>
    <t>Landi Sinden</t>
  </si>
  <si>
    <t>1.08.759</t>
  </si>
  <si>
    <t>REG / CLASS</t>
  </si>
  <si>
    <t>Race No</t>
  </si>
  <si>
    <t>CLUB/A</t>
  </si>
  <si>
    <t>CLUB/B</t>
  </si>
  <si>
    <t>CLUB/M</t>
  </si>
  <si>
    <t>CLUB/L</t>
  </si>
  <si>
    <t>Region / Class</t>
  </si>
  <si>
    <t>CLUB / A</t>
  </si>
  <si>
    <t>CLUB / B</t>
  </si>
  <si>
    <t>Zwartkops Round 2</t>
  </si>
  <si>
    <t>Dirk Stols</t>
  </si>
  <si>
    <t>Gareth Jackson</t>
  </si>
  <si>
    <t>Hendrik Erasmus</t>
  </si>
  <si>
    <t>DNF</t>
  </si>
  <si>
    <t>Qualifying</t>
  </si>
  <si>
    <t>1.10.017</t>
  </si>
  <si>
    <t>Wayne Spicer</t>
  </si>
  <si>
    <t>Johan Nortje</t>
  </si>
  <si>
    <t>Conrad Clark</t>
  </si>
  <si>
    <t>28/01/2018</t>
  </si>
  <si>
    <t>24/02/2018</t>
  </si>
  <si>
    <t>Kyalami Round 3</t>
  </si>
  <si>
    <t>24/03/2018</t>
  </si>
  <si>
    <t>14/04/2018</t>
  </si>
  <si>
    <t>Phakisa  Round 4</t>
  </si>
  <si>
    <t>09/06/2018</t>
  </si>
  <si>
    <t>Zwartkops Round 5</t>
  </si>
  <si>
    <t>08/09/2018</t>
  </si>
  <si>
    <t>10/11/2018</t>
  </si>
  <si>
    <t>Phakisa Round 4</t>
  </si>
  <si>
    <t>Zwartkops Round 1</t>
  </si>
  <si>
    <t>1.08.743</t>
  </si>
  <si>
    <t>Karl Schultz</t>
  </si>
  <si>
    <t>1.09.207</t>
  </si>
  <si>
    <t>1.10.085</t>
  </si>
  <si>
    <t>1.10.446</t>
  </si>
  <si>
    <t>1.10.590</t>
  </si>
  <si>
    <t>Pieter Henstra</t>
  </si>
  <si>
    <t>1.12.192</t>
  </si>
  <si>
    <t>1.13.231</t>
  </si>
  <si>
    <t>1.13.404</t>
  </si>
  <si>
    <t>1.08.199</t>
  </si>
  <si>
    <t>1.09.026</t>
  </si>
  <si>
    <t>1.08.324</t>
  </si>
  <si>
    <t>DNQ</t>
  </si>
  <si>
    <t>1.08.499</t>
  </si>
  <si>
    <t>1.08.544</t>
  </si>
  <si>
    <t>1.10.357</t>
  </si>
  <si>
    <t>1.09.849</t>
  </si>
  <si>
    <t>1.09.905</t>
  </si>
  <si>
    <t>1.09.285</t>
  </si>
  <si>
    <t>1.09.956</t>
  </si>
  <si>
    <t>Sifiso Themba</t>
  </si>
  <si>
    <t>1.09.788</t>
  </si>
  <si>
    <t>1.10.147</t>
  </si>
  <si>
    <t>1.09.044</t>
  </si>
  <si>
    <t>1.08.621</t>
  </si>
  <si>
    <t>1.08.557</t>
  </si>
  <si>
    <t>1.09.217</t>
  </si>
  <si>
    <t>1.09.341</t>
  </si>
  <si>
    <t>1.09.147</t>
  </si>
  <si>
    <t>1.10.130</t>
  </si>
  <si>
    <t>1.08.977</t>
  </si>
  <si>
    <t>1.11.277</t>
  </si>
  <si>
    <t>1.12.515</t>
  </si>
  <si>
    <t>DNS</t>
  </si>
  <si>
    <t>Laps</t>
  </si>
  <si>
    <t>Overall</t>
  </si>
  <si>
    <t>Points</t>
  </si>
  <si>
    <t>Harry Potgieter</t>
  </si>
  <si>
    <t>1:07.370</t>
  </si>
  <si>
    <t>1:08.049</t>
  </si>
  <si>
    <t>Harry Potgiter</t>
  </si>
  <si>
    <t>22:19.035</t>
  </si>
  <si>
    <t>22:28.161</t>
  </si>
  <si>
    <t>22:26.927</t>
  </si>
  <si>
    <t>22:28.207</t>
  </si>
  <si>
    <t>22:34.578</t>
  </si>
  <si>
    <t>22:43.418</t>
  </si>
  <si>
    <t>22:57.173</t>
  </si>
  <si>
    <t>22:57.525</t>
  </si>
  <si>
    <t>22:08.942</t>
  </si>
  <si>
    <t>22:42.852</t>
  </si>
  <si>
    <t>18:46.734</t>
  </si>
  <si>
    <t>10:31.610</t>
  </si>
  <si>
    <t>03:40.774</t>
  </si>
  <si>
    <t>1.07.517</t>
  </si>
  <si>
    <t>1.08.009</t>
  </si>
  <si>
    <t>Harry Timmerman</t>
  </si>
  <si>
    <t>1.08.597</t>
  </si>
  <si>
    <t>Marius Koekemoer</t>
  </si>
  <si>
    <t>1.08.772</t>
  </si>
  <si>
    <t>Rodney McLachlan</t>
  </si>
  <si>
    <t>1.08.881</t>
  </si>
  <si>
    <t>Deon Smith</t>
  </si>
  <si>
    <t>1.08.894</t>
  </si>
  <si>
    <t>1.09.254</t>
  </si>
  <si>
    <t>Augustin Ntwari</t>
  </si>
  <si>
    <t>1.09.423</t>
  </si>
  <si>
    <t>Brandon Quaye</t>
  </si>
  <si>
    <t>1.09.507</t>
  </si>
  <si>
    <t>1.09.629</t>
  </si>
  <si>
    <t>1.09.643</t>
  </si>
  <si>
    <t>Ian Harwood</t>
  </si>
  <si>
    <t>1.09.757</t>
  </si>
  <si>
    <t>1.09.794</t>
  </si>
  <si>
    <t>1.09.965</t>
  </si>
  <si>
    <t>Joe Herbig</t>
  </si>
  <si>
    <t>1.10.314</t>
  </si>
  <si>
    <t>1.11.365</t>
  </si>
  <si>
    <t>1.11.643</t>
  </si>
  <si>
    <t>Dale Ingram</t>
  </si>
  <si>
    <t>1.06.878</t>
  </si>
  <si>
    <t>1.06.937</t>
  </si>
  <si>
    <t>1.07.908</t>
  </si>
  <si>
    <t>1.08.092</t>
  </si>
  <si>
    <t>1.08.220</t>
  </si>
  <si>
    <t>1.08.197</t>
  </si>
  <si>
    <t>1.08.448</t>
  </si>
  <si>
    <t>1.08.713</t>
  </si>
  <si>
    <t>1.08.584</t>
  </si>
  <si>
    <t>1.09.140</t>
  </si>
  <si>
    <t>1.09.233</t>
  </si>
  <si>
    <t>1.08.835</t>
  </si>
  <si>
    <t>1.09.362</t>
  </si>
  <si>
    <t>1.09.422</t>
  </si>
  <si>
    <t>1.12.002</t>
  </si>
  <si>
    <t>RC</t>
  </si>
  <si>
    <t>13.38.139</t>
  </si>
  <si>
    <t>13.41.178</t>
  </si>
  <si>
    <t>13.44.591</t>
  </si>
  <si>
    <t>13.48.814</t>
  </si>
  <si>
    <t>13.54.364</t>
  </si>
  <si>
    <t>12.46.174</t>
  </si>
  <si>
    <t>12.46.751</t>
  </si>
  <si>
    <t>12.47.083</t>
  </si>
  <si>
    <t>12.47.405</t>
  </si>
  <si>
    <t>12.56.170</t>
  </si>
  <si>
    <t>12.56.357</t>
  </si>
  <si>
    <t>13.00.050</t>
  </si>
  <si>
    <t>13.00.724</t>
  </si>
  <si>
    <t>13.01.572</t>
  </si>
  <si>
    <t>13.36.260</t>
  </si>
  <si>
    <t>Augustun Ntwari</t>
  </si>
  <si>
    <t>Rodney MaLachlan</t>
  </si>
  <si>
    <t xml:space="preserve">RC </t>
  </si>
  <si>
    <t>Ian Thomas</t>
  </si>
  <si>
    <t>Adan Barnard</t>
  </si>
  <si>
    <t>Renaldo Marias</t>
  </si>
  <si>
    <t>Renaldo Marais</t>
  </si>
  <si>
    <t>Coen Erasmus</t>
  </si>
  <si>
    <t>Warren Els</t>
  </si>
  <si>
    <t>Mark Wakeling</t>
  </si>
  <si>
    <t>Chris Kruger</t>
  </si>
  <si>
    <t>Hashim Amra</t>
  </si>
  <si>
    <t>2.00.200</t>
  </si>
  <si>
    <t>2.00.271</t>
  </si>
  <si>
    <t>2.00.355</t>
  </si>
  <si>
    <t>2.00.391</t>
  </si>
  <si>
    <t>Reginald Seale</t>
  </si>
  <si>
    <t>2.00.770</t>
  </si>
  <si>
    <t>2.00.920</t>
  </si>
  <si>
    <t>2.01.177</t>
  </si>
  <si>
    <t>2.01.236</t>
  </si>
  <si>
    <t>2.01.475</t>
  </si>
  <si>
    <t>Efstratios Yiannakis</t>
  </si>
  <si>
    <t>2.01.949</t>
  </si>
  <si>
    <t>Reino Kruger</t>
  </si>
  <si>
    <t>2.03.689</t>
  </si>
  <si>
    <t>2.04.027</t>
  </si>
  <si>
    <t>2.06.318</t>
  </si>
  <si>
    <t>2.09.457</t>
  </si>
  <si>
    <t>1.56.551</t>
  </si>
  <si>
    <t>1.56.463</t>
  </si>
  <si>
    <t>1.57.784</t>
  </si>
  <si>
    <t>1.57.678</t>
  </si>
  <si>
    <t>1.57.889</t>
  </si>
  <si>
    <t>1.58.920</t>
  </si>
  <si>
    <t>1.58.519</t>
  </si>
  <si>
    <t>1.58.995</t>
  </si>
  <si>
    <t>1.57.659</t>
  </si>
  <si>
    <t>1.59.878</t>
  </si>
  <si>
    <t>2.00.138</t>
  </si>
  <si>
    <t>2.03.328</t>
  </si>
  <si>
    <t>2.04.271</t>
  </si>
  <si>
    <t>2.05.055</t>
  </si>
  <si>
    <t>2.03.240</t>
  </si>
  <si>
    <t>1.55.974</t>
  </si>
  <si>
    <t>1.56.841</t>
  </si>
  <si>
    <t>1.58.207</t>
  </si>
  <si>
    <t>1.58.738</t>
  </si>
  <si>
    <t>1.58.686</t>
  </si>
  <si>
    <t>1.58.440</t>
  </si>
  <si>
    <t>1.59.410</t>
  </si>
  <si>
    <t>1.58.899</t>
  </si>
  <si>
    <t>1.59.103</t>
  </si>
  <si>
    <t>2.01.470</t>
  </si>
  <si>
    <t>2.01.875</t>
  </si>
  <si>
    <t>2.02.586</t>
  </si>
  <si>
    <t>2.05.048</t>
  </si>
  <si>
    <t>2.06.888</t>
  </si>
  <si>
    <t>39.16.846</t>
  </si>
  <si>
    <t>39.39.979</t>
  </si>
  <si>
    <t>39.53.579</t>
  </si>
  <si>
    <t>40.04.975</t>
  </si>
  <si>
    <t>40.17.183</t>
  </si>
  <si>
    <t>40.19.756</t>
  </si>
  <si>
    <t>40.20.925</t>
  </si>
  <si>
    <t>40.23.467</t>
  </si>
  <si>
    <t>40.37.038</t>
  </si>
  <si>
    <t>40.47.677</t>
  </si>
  <si>
    <t>ReIno Kruger</t>
  </si>
  <si>
    <t>40.57.096</t>
  </si>
  <si>
    <t>38.04.421</t>
  </si>
  <si>
    <t>38.27.069</t>
  </si>
  <si>
    <t>4.15.093</t>
  </si>
  <si>
    <t>02.12.310</t>
  </si>
  <si>
    <t>Hashim Amla</t>
  </si>
  <si>
    <t>Warren Els   (DOB)</t>
  </si>
  <si>
    <t>1.46.653</t>
  </si>
  <si>
    <t>1.47.572</t>
  </si>
  <si>
    <t>1.48.397</t>
  </si>
  <si>
    <t>1.48.750</t>
  </si>
  <si>
    <t>Renatus van Niekerk</t>
  </si>
  <si>
    <t>1.48.901</t>
  </si>
  <si>
    <t>1.49.043</t>
  </si>
  <si>
    <t>1.49.237</t>
  </si>
  <si>
    <t>1.49.372</t>
  </si>
  <si>
    <t>Tyron Piper</t>
  </si>
  <si>
    <t>1.49.511</t>
  </si>
  <si>
    <t>Savannah Woodward</t>
  </si>
  <si>
    <t>1.49.631</t>
  </si>
  <si>
    <t>1.50.603</t>
  </si>
  <si>
    <t>1.51.003</t>
  </si>
  <si>
    <t>1.51.327</t>
  </si>
  <si>
    <t>1.51.502</t>
  </si>
  <si>
    <t>1.51.735</t>
  </si>
  <si>
    <t>1.51.826</t>
  </si>
  <si>
    <t>1.52.361</t>
  </si>
  <si>
    <t>1.53.262</t>
  </si>
  <si>
    <t>1.53.862</t>
  </si>
  <si>
    <t>1.54.668</t>
  </si>
  <si>
    <t>1.43.741</t>
  </si>
  <si>
    <t>1.46.514</t>
  </si>
  <si>
    <t>1.46.361</t>
  </si>
  <si>
    <t>1.46.581</t>
  </si>
  <si>
    <t>1.46.133</t>
  </si>
  <si>
    <t>1.46.764</t>
  </si>
  <si>
    <t>1.46.845</t>
  </si>
  <si>
    <t>1.46.591</t>
  </si>
  <si>
    <t>1.48.297</t>
  </si>
  <si>
    <t>1.48.301</t>
  </si>
  <si>
    <t>1.49.224</t>
  </si>
  <si>
    <t>1.50.232</t>
  </si>
  <si>
    <t>1.50.509</t>
  </si>
  <si>
    <t>1.49.927</t>
  </si>
  <si>
    <t>1.48.654</t>
  </si>
  <si>
    <t>1.50.9685</t>
  </si>
  <si>
    <t>1.53.861</t>
  </si>
  <si>
    <t>1.51.415</t>
  </si>
  <si>
    <t>1.45.693</t>
  </si>
  <si>
    <t>1.45.594</t>
  </si>
  <si>
    <t>1.46.186</t>
  </si>
  <si>
    <t>1.47.633</t>
  </si>
  <si>
    <t>1.47.836</t>
  </si>
  <si>
    <t>1.47.992</t>
  </si>
  <si>
    <t>1.49.483</t>
  </si>
  <si>
    <t>1.49.703</t>
  </si>
  <si>
    <t>1.50.293</t>
  </si>
  <si>
    <t>1.50.113</t>
  </si>
  <si>
    <t>1.48.849</t>
  </si>
  <si>
    <t>1.50.671</t>
  </si>
  <si>
    <t>1.50.608</t>
  </si>
  <si>
    <t>1.52.452</t>
  </si>
  <si>
    <t>1.53.668</t>
  </si>
  <si>
    <t>20/10/2018</t>
  </si>
  <si>
    <t>Zwartkops  Round 8</t>
  </si>
  <si>
    <t>25.05.040</t>
  </si>
  <si>
    <t>25.18.345</t>
  </si>
  <si>
    <t>25.18.478</t>
  </si>
  <si>
    <t>25.21.224</t>
  </si>
  <si>
    <t>25.23.390</t>
  </si>
  <si>
    <t>25.29.224</t>
  </si>
  <si>
    <t>25.40.823</t>
  </si>
  <si>
    <t>25.56.825</t>
  </si>
  <si>
    <t>26.07.639</t>
  </si>
  <si>
    <t>26.15.178</t>
  </si>
  <si>
    <t>26.17.783</t>
  </si>
  <si>
    <t>26.18.739</t>
  </si>
  <si>
    <t>26.19.959</t>
  </si>
  <si>
    <t>24.44.273</t>
  </si>
  <si>
    <t>25.03.047</t>
  </si>
  <si>
    <t>25.08.511</t>
  </si>
  <si>
    <t>10.33.114</t>
  </si>
  <si>
    <t>10.47.007</t>
  </si>
  <si>
    <t>1.07.607</t>
  </si>
  <si>
    <t>1.07.993</t>
  </si>
  <si>
    <t>1.08.066</t>
  </si>
  <si>
    <t>1.08.229</t>
  </si>
  <si>
    <t>Zoe Bosch</t>
  </si>
  <si>
    <t>1.09.425</t>
  </si>
  <si>
    <t>1.09.581</t>
  </si>
  <si>
    <t>Andre van Staden</t>
  </si>
  <si>
    <t>1.09.620</t>
  </si>
  <si>
    <t>1.09.878</t>
  </si>
  <si>
    <t>1.10.022</t>
  </si>
  <si>
    <t>1.10.393</t>
  </si>
  <si>
    <t>1.12.464</t>
  </si>
  <si>
    <t>1.12.788</t>
  </si>
  <si>
    <t>1.05.802</t>
  </si>
  <si>
    <t>1.06.323</t>
  </si>
  <si>
    <t>1.06.987</t>
  </si>
  <si>
    <t>1.06.687</t>
  </si>
  <si>
    <t>1.06.952</t>
  </si>
  <si>
    <t>1.08.484</t>
  </si>
  <si>
    <t>1.09.041</t>
  </si>
  <si>
    <t>1.08.016</t>
  </si>
  <si>
    <t>1.09.603</t>
  </si>
  <si>
    <t>1.09.514</t>
  </si>
  <si>
    <t>1.09.122</t>
  </si>
  <si>
    <t>1.06.750</t>
  </si>
  <si>
    <t>1.06.951</t>
  </si>
  <si>
    <t>1.06.378</t>
  </si>
  <si>
    <t>1.06.857</t>
  </si>
  <si>
    <t>1.07.936</t>
  </si>
  <si>
    <t>1.08.047</t>
  </si>
  <si>
    <t>1.08.043</t>
  </si>
  <si>
    <t>1.08.833</t>
  </si>
  <si>
    <t>1.09.261</t>
  </si>
  <si>
    <t>1.09.135</t>
  </si>
  <si>
    <t>1.09.621</t>
  </si>
  <si>
    <t>1.06.729</t>
  </si>
  <si>
    <t>27.04.394</t>
  </si>
  <si>
    <t>27.08.973</t>
  </si>
  <si>
    <t>26.21.444</t>
  </si>
  <si>
    <t>25.33.147</t>
  </si>
  <si>
    <t>25.39.978</t>
  </si>
  <si>
    <t>25.40.152</t>
  </si>
  <si>
    <t>25.50.675</t>
  </si>
  <si>
    <t>25.52.761</t>
  </si>
  <si>
    <t>25.58.179</t>
  </si>
  <si>
    <t>25.58.826</t>
  </si>
  <si>
    <t>26.00.987</t>
  </si>
  <si>
    <t>13.01.747</t>
  </si>
  <si>
    <t>2018 MSA SUB 10 SUPERBIKES CLUB CHAMPIONSHIP</t>
  </si>
  <si>
    <t>Eugene Reynecke</t>
  </si>
  <si>
    <t>Lloyd Magill</t>
  </si>
  <si>
    <t>08/18/2018</t>
  </si>
  <si>
    <t>Zwartkops Round 6</t>
  </si>
  <si>
    <t>Phakisa Round 7</t>
  </si>
  <si>
    <t>Zwartkops Round 9</t>
  </si>
  <si>
    <t>18/08/2018</t>
  </si>
  <si>
    <t>Zwartkops  Round 6</t>
  </si>
  <si>
    <t>1.06.720</t>
  </si>
  <si>
    <t>1.07.009</t>
  </si>
  <si>
    <t>1.07.021</t>
  </si>
  <si>
    <t>James Beattle</t>
  </si>
  <si>
    <t>1.07.386</t>
  </si>
  <si>
    <t>1.08.944</t>
  </si>
  <si>
    <t>Kyran de Lange</t>
  </si>
  <si>
    <t>Luca Bertolini</t>
  </si>
  <si>
    <t>1.09.011</t>
  </si>
  <si>
    <t>1.09.664</t>
  </si>
  <si>
    <t>1.09.883</t>
  </si>
  <si>
    <t>1.10.210</t>
  </si>
  <si>
    <t>1.10.243</t>
  </si>
  <si>
    <t>1.10.317</t>
  </si>
  <si>
    <t>1.10.583</t>
  </si>
  <si>
    <t>1.10.738</t>
  </si>
  <si>
    <t>1.11.286</t>
  </si>
  <si>
    <t>1.12.216</t>
  </si>
  <si>
    <t>1.07.264</t>
  </si>
  <si>
    <t>1.08.201</t>
  </si>
  <si>
    <t>1.08.879</t>
  </si>
  <si>
    <t>1.06.638</t>
  </si>
  <si>
    <t>1.09.605</t>
  </si>
  <si>
    <t>1.09.738</t>
  </si>
  <si>
    <t>1.08.972</t>
  </si>
  <si>
    <t>1.08.889</t>
  </si>
  <si>
    <t>1.10.182</t>
  </si>
  <si>
    <t>1.10.770</t>
  </si>
  <si>
    <t>1.09.877</t>
  </si>
  <si>
    <t>1.11.636</t>
  </si>
  <si>
    <t>1.10.824</t>
  </si>
  <si>
    <t>1.09.906</t>
  </si>
  <si>
    <t>1.10.369</t>
  </si>
  <si>
    <t>1.07.162</t>
  </si>
  <si>
    <t>1.07.060</t>
  </si>
  <si>
    <t>1.09.057</t>
  </si>
  <si>
    <t>1.08.327</t>
  </si>
  <si>
    <t>1.10.282</t>
  </si>
  <si>
    <t>1.10.433</t>
  </si>
  <si>
    <t>1.09.313</t>
  </si>
  <si>
    <t>1.10.784</t>
  </si>
  <si>
    <t>1.12.210</t>
  </si>
  <si>
    <t>1.12.232</t>
  </si>
  <si>
    <t>1.13.469</t>
  </si>
  <si>
    <t>16.10.425</t>
  </si>
  <si>
    <t>16.24.827</t>
  </si>
  <si>
    <t>16.29.488</t>
  </si>
  <si>
    <t>16.39.792</t>
  </si>
  <si>
    <t>16.48.277</t>
  </si>
  <si>
    <t>16.02.331</t>
  </si>
  <si>
    <t>16.50.688</t>
  </si>
  <si>
    <t>771/19</t>
  </si>
  <si>
    <t>16.54.892</t>
  </si>
  <si>
    <t>17.08.535</t>
  </si>
  <si>
    <t>17.08.841</t>
  </si>
  <si>
    <t>17.19.738</t>
  </si>
  <si>
    <t>17.26.559</t>
  </si>
  <si>
    <t>James Beatlle</t>
  </si>
  <si>
    <t>0.00.000</t>
  </si>
  <si>
    <t>1.47.988</t>
  </si>
  <si>
    <t>1.48.804</t>
  </si>
  <si>
    <t>1.48.809</t>
  </si>
  <si>
    <t>Aston Nesbitt</t>
  </si>
  <si>
    <t>1.49.147</t>
  </si>
  <si>
    <t>1.48.798</t>
  </si>
  <si>
    <t>1.51.651</t>
  </si>
  <si>
    <t>1.51.816</t>
  </si>
  <si>
    <t>1.55.155</t>
  </si>
  <si>
    <t>1.45.263</t>
  </si>
  <si>
    <t>1.45.138</t>
  </si>
  <si>
    <t>1.45.838</t>
  </si>
  <si>
    <t>1.45.681</t>
  </si>
  <si>
    <t>1.47.338</t>
  </si>
  <si>
    <t>1.49.462</t>
  </si>
  <si>
    <t>1.50.001</t>
  </si>
  <si>
    <t>21.20.177</t>
  </si>
  <si>
    <t>21.25.775</t>
  </si>
  <si>
    <t>21.27.280</t>
  </si>
  <si>
    <t>21.42.201</t>
  </si>
  <si>
    <t>21.51.145</t>
  </si>
  <si>
    <t>22.14.654</t>
  </si>
  <si>
    <t>22.26.803</t>
  </si>
  <si>
    <t>22.34.780</t>
  </si>
  <si>
    <t>1.45.119</t>
  </si>
  <si>
    <t>1.45.104</t>
  </si>
  <si>
    <t>1.45.272</t>
  </si>
  <si>
    <t>1.47.333</t>
  </si>
  <si>
    <t>1.49.133</t>
  </si>
  <si>
    <t>1.49.583</t>
  </si>
  <si>
    <t>1.51.308</t>
  </si>
  <si>
    <t>1.51.347</t>
  </si>
  <si>
    <t>Lance Marais</t>
  </si>
  <si>
    <t>Zwartkops Round 8</t>
  </si>
  <si>
    <t>1.06.960</t>
  </si>
  <si>
    <t>1.09.312</t>
  </si>
  <si>
    <t>1.09.509</t>
  </si>
  <si>
    <t>Ryan van der Merwe</t>
  </si>
  <si>
    <t>1.10.171</t>
  </si>
  <si>
    <t>1.10.489</t>
  </si>
  <si>
    <t>1.11.175</t>
  </si>
  <si>
    <t>1.12.095</t>
  </si>
  <si>
    <t>1.06.928</t>
  </si>
  <si>
    <t>1.07.628</t>
  </si>
  <si>
    <t>1.08.491</t>
  </si>
  <si>
    <t>1.10.046</t>
  </si>
  <si>
    <t>1.09.988</t>
  </si>
  <si>
    <t>1.10.011</t>
  </si>
  <si>
    <t>1.11.042</t>
  </si>
  <si>
    <t>1.06.978</t>
  </si>
  <si>
    <t>1.09.242</t>
  </si>
  <si>
    <t>1.08.997</t>
  </si>
  <si>
    <t>1.09.936</t>
  </si>
  <si>
    <t>1.10.111</t>
  </si>
  <si>
    <t>1.10.877</t>
  </si>
  <si>
    <t>1.10.785</t>
  </si>
  <si>
    <t>22.55.628</t>
  </si>
  <si>
    <t>22.16.744</t>
  </si>
  <si>
    <t>21.15.441</t>
  </si>
  <si>
    <t>21.35.363</t>
  </si>
  <si>
    <t>21.40.011</t>
  </si>
  <si>
    <t>21.40.273</t>
  </si>
  <si>
    <t>22.01.185</t>
  </si>
  <si>
    <t>11.35.135</t>
  </si>
  <si>
    <t>Ryan van dr Merwe</t>
  </si>
  <si>
    <t>1.06.505</t>
  </si>
  <si>
    <t>1.07.336</t>
  </si>
  <si>
    <t>Nicolas Gertenbach</t>
  </si>
  <si>
    <t>1.07.900</t>
  </si>
  <si>
    <t>1.07.994</t>
  </si>
  <si>
    <t>1.08.084</t>
  </si>
  <si>
    <t>1.08.253</t>
  </si>
  <si>
    <t>1.08.563</t>
  </si>
  <si>
    <t>1.08.603</t>
  </si>
  <si>
    <t>1.09.185</t>
  </si>
  <si>
    <t>1.09.495</t>
  </si>
  <si>
    <t>1.09.626</t>
  </si>
  <si>
    <t>1.10.216</t>
  </si>
  <si>
    <t>1.12.137</t>
  </si>
  <si>
    <t>1.13.352</t>
  </si>
  <si>
    <t>1.13.675</t>
  </si>
  <si>
    <t>1.13.972</t>
  </si>
  <si>
    <t>1.11.721</t>
  </si>
  <si>
    <t>1.10.753</t>
  </si>
  <si>
    <t>1.09.717</t>
  </si>
  <si>
    <t>1.08.284</t>
  </si>
  <si>
    <t>1.06.530</t>
  </si>
  <si>
    <t>1.07.090</t>
  </si>
  <si>
    <t>1.07.072</t>
  </si>
  <si>
    <t>1.07.685</t>
  </si>
  <si>
    <t>1.07.934</t>
  </si>
  <si>
    <t>1.07.801</t>
  </si>
  <si>
    <t>1.08.846</t>
  </si>
  <si>
    <t>1.08.639</t>
  </si>
  <si>
    <t>1.08.277</t>
  </si>
  <si>
    <t>1.08.369</t>
  </si>
  <si>
    <t>1.08.851</t>
  </si>
  <si>
    <t>1.08.794</t>
  </si>
  <si>
    <t>1.10.515</t>
  </si>
  <si>
    <t>1.10.735</t>
  </si>
  <si>
    <t>1.07.665</t>
  </si>
  <si>
    <t>1.06.998</t>
  </si>
  <si>
    <t>1.07.065</t>
  </si>
  <si>
    <t>1.07.210</t>
  </si>
  <si>
    <t>1.07.427</t>
  </si>
  <si>
    <t>1.08.224</t>
  </si>
  <si>
    <t>1.08.208</t>
  </si>
  <si>
    <t>1.08.019</t>
  </si>
  <si>
    <t>1.09.101</t>
  </si>
  <si>
    <t>1.09.268</t>
  </si>
  <si>
    <t>1.09.660</t>
  </si>
  <si>
    <t>1.10.595</t>
  </si>
  <si>
    <t>1.10.413</t>
  </si>
  <si>
    <t>1.11.909</t>
  </si>
  <si>
    <t>20.28.593</t>
  </si>
  <si>
    <t>20.32.459</t>
  </si>
  <si>
    <t>20.46.002</t>
  </si>
  <si>
    <t>20.46.603</t>
  </si>
  <si>
    <t>20.58.340</t>
  </si>
  <si>
    <t>21.01.787</t>
  </si>
  <si>
    <t>21.01.830</t>
  </si>
  <si>
    <t>21.05.981</t>
  </si>
  <si>
    <t>21.06.772</t>
  </si>
  <si>
    <t>19.57.542</t>
  </si>
  <si>
    <t>19.11.816</t>
  </si>
  <si>
    <t>11.51.497</t>
  </si>
  <si>
    <t>10.15.245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</si>
</sst>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FF0066"/>
      <name val="Calibri"/>
      <family val="2"/>
    </font>
    <font>
      <b/>
      <sz val="11"/>
      <color rgb="FFFF0066"/>
      <name val="Calibri"/>
      <family val="2"/>
    </font>
    <font>
      <b/>
      <sz val="12"/>
      <color rgb="FF7030A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3E3FF"/>
        <bgColor indexed="64"/>
      </patternFill>
    </fill>
    <fill>
      <patternFill patternType="solid">
        <fgColor rgb="FFE3DDEB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2" xfId="1" applyFont="1" applyBorder="1"/>
    <xf numFmtId="0" fontId="2" fillId="0" borderId="2" xfId="0" applyFont="1" applyBorder="1"/>
    <xf numFmtId="0" fontId="5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4" borderId="2" xfId="1" applyFont="1" applyFill="1" applyBorder="1"/>
    <xf numFmtId="0" fontId="5" fillId="4" borderId="2" xfId="1" applyFont="1" applyFill="1" applyBorder="1" applyAlignment="1">
      <alignment horizontal="center"/>
    </xf>
    <xf numFmtId="1" fontId="5" fillId="4" borderId="2" xfId="1" applyNumberFormat="1" applyFont="1" applyFill="1" applyBorder="1" applyAlignment="1">
      <alignment horizontal="center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0" fontId="9" fillId="2" borderId="2" xfId="0" applyFont="1" applyFill="1" applyBorder="1"/>
    <xf numFmtId="0" fontId="6" fillId="2" borderId="7" xfId="1" applyNumberFormat="1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2" xfId="0" applyFont="1" applyBorder="1"/>
    <xf numFmtId="0" fontId="8" fillId="0" borderId="2" xfId="0" applyFont="1" applyBorder="1" applyAlignment="1">
      <alignment horizontal="center"/>
    </xf>
    <xf numFmtId="0" fontId="10" fillId="2" borderId="2" xfId="0" applyFont="1" applyFill="1" applyBorder="1"/>
    <xf numFmtId="0" fontId="10" fillId="9" borderId="7" xfId="0" applyFont="1" applyFill="1" applyBorder="1" applyAlignment="1">
      <alignment horizontal="center"/>
    </xf>
    <xf numFmtId="1" fontId="10" fillId="0" borderId="2" xfId="1" applyNumberFormat="1" applyFont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9" fillId="0" borderId="2" xfId="0" applyFont="1" applyBorder="1"/>
    <xf numFmtId="0" fontId="2" fillId="0" borderId="0" xfId="0" applyFont="1" applyBorder="1"/>
    <xf numFmtId="0" fontId="11" fillId="2" borderId="0" xfId="1" applyFont="1" applyFill="1" applyBorder="1" applyAlignment="1">
      <alignment horizontal="center"/>
    </xf>
    <xf numFmtId="0" fontId="12" fillId="2" borderId="0" xfId="0" applyFont="1" applyFill="1"/>
    <xf numFmtId="0" fontId="12" fillId="0" borderId="0" xfId="0" applyFont="1"/>
    <xf numFmtId="0" fontId="13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4" fillId="0" borderId="2" xfId="1" applyFont="1" applyBorder="1"/>
    <xf numFmtId="0" fontId="15" fillId="0" borderId="2" xfId="0" applyFont="1" applyBorder="1"/>
    <xf numFmtId="0" fontId="14" fillId="0" borderId="2" xfId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1" fontId="14" fillId="7" borderId="6" xfId="1" applyNumberFormat="1" applyFont="1" applyFill="1" applyBorder="1" applyAlignment="1"/>
    <xf numFmtId="1" fontId="14" fillId="7" borderId="7" xfId="1" applyNumberFormat="1" applyFont="1" applyFill="1" applyBorder="1" applyAlignment="1"/>
    <xf numFmtId="0" fontId="16" fillId="0" borderId="2" xfId="0" applyFont="1" applyBorder="1" applyAlignment="1">
      <alignment horizontal="center"/>
    </xf>
    <xf numFmtId="0" fontId="15" fillId="0" borderId="0" xfId="0" applyFont="1"/>
    <xf numFmtId="0" fontId="14" fillId="3" borderId="2" xfId="1" applyFont="1" applyFill="1" applyBorder="1"/>
    <xf numFmtId="0" fontId="14" fillId="3" borderId="2" xfId="1" applyFont="1" applyFill="1" applyBorder="1" applyAlignment="1">
      <alignment horizontal="center"/>
    </xf>
    <xf numFmtId="1" fontId="14" fillId="6" borderId="2" xfId="1" applyNumberFormat="1" applyFont="1" applyFill="1" applyBorder="1" applyAlignment="1">
      <alignment horizontal="center"/>
    </xf>
    <xf numFmtId="1" fontId="14" fillId="7" borderId="2" xfId="1" applyNumberFormat="1" applyFont="1" applyFill="1" applyBorder="1" applyAlignment="1">
      <alignment horizontal="center"/>
    </xf>
    <xf numFmtId="1" fontId="14" fillId="10" borderId="2" xfId="1" applyNumberFormat="1" applyFont="1" applyFill="1" applyBorder="1" applyAlignment="1">
      <alignment horizontal="center"/>
    </xf>
    <xf numFmtId="1" fontId="14" fillId="3" borderId="2" xfId="1" applyNumberFormat="1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1" fontId="18" fillId="0" borderId="2" xfId="1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1" fontId="17" fillId="0" borderId="8" xfId="1" applyNumberFormat="1" applyFont="1" applyFill="1" applyBorder="1" applyAlignment="1">
      <alignment horizontal="center"/>
    </xf>
    <xf numFmtId="0" fontId="17" fillId="2" borderId="2" xfId="0" applyFont="1" applyFill="1" applyBorder="1"/>
    <xf numFmtId="0" fontId="17" fillId="2" borderId="2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1" fontId="17" fillId="0" borderId="2" xfId="1" applyNumberFormat="1" applyFont="1" applyBorder="1" applyAlignment="1">
      <alignment horizontal="center"/>
    </xf>
    <xf numFmtId="0" fontId="17" fillId="2" borderId="2" xfId="0" applyNumberFormat="1" applyFont="1" applyFill="1" applyBorder="1" applyAlignment="1">
      <alignment horizontal="center"/>
    </xf>
    <xf numFmtId="0" fontId="14" fillId="2" borderId="7" xfId="1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1" fontId="18" fillId="0" borderId="0" xfId="1" applyNumberFormat="1" applyFont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7" fillId="9" borderId="7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" fontId="17" fillId="0" borderId="0" xfId="1" applyNumberFormat="1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1" fontId="21" fillId="3" borderId="2" xfId="1" applyNumberFormat="1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4" fillId="6" borderId="2" xfId="1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6" fillId="0" borderId="0" xfId="0" applyFont="1"/>
    <xf numFmtId="0" fontId="22" fillId="0" borderId="0" xfId="1" applyFont="1" applyBorder="1" applyAlignment="1"/>
    <xf numFmtId="0" fontId="23" fillId="0" borderId="0" xfId="1" applyFont="1" applyBorder="1" applyAlignment="1"/>
    <xf numFmtId="0" fontId="24" fillId="0" borderId="0" xfId="1" applyFont="1" applyBorder="1" applyAlignment="1"/>
    <xf numFmtId="0" fontId="25" fillId="0" borderId="0" xfId="1" applyFont="1" applyBorder="1" applyAlignment="1"/>
    <xf numFmtId="0" fontId="26" fillId="0" borderId="0" xfId="0" applyFont="1" applyBorder="1"/>
    <xf numFmtId="0" fontId="16" fillId="0" borderId="0" xfId="0" applyFont="1" applyBorder="1"/>
    <xf numFmtId="0" fontId="14" fillId="0" borderId="0" xfId="1" applyNumberFormat="1" applyFont="1" applyBorder="1" applyAlignment="1">
      <alignment horizontal="right"/>
    </xf>
    <xf numFmtId="0" fontId="19" fillId="0" borderId="0" xfId="0" applyFont="1"/>
    <xf numFmtId="0" fontId="21" fillId="0" borderId="0" xfId="1" applyNumberFormat="1" applyFont="1" applyBorder="1" applyAlignment="1">
      <alignment horizontal="right"/>
    </xf>
    <xf numFmtId="0" fontId="19" fillId="0" borderId="0" xfId="0" applyFont="1" applyBorder="1"/>
    <xf numFmtId="0" fontId="19" fillId="0" borderId="0" xfId="1" applyNumberFormat="1" applyFont="1"/>
    <xf numFmtId="0" fontId="21" fillId="0" borderId="0" xfId="1" applyNumberFormat="1" applyFont="1" applyBorder="1"/>
    <xf numFmtId="0" fontId="27" fillId="0" borderId="0" xfId="1" applyNumberFormat="1" applyFont="1"/>
    <xf numFmtId="0" fontId="21" fillId="0" borderId="0" xfId="1" applyNumberFormat="1" applyFont="1"/>
    <xf numFmtId="0" fontId="28" fillId="0" borderId="0" xfId="0" applyFont="1"/>
    <xf numFmtId="0" fontId="28" fillId="0" borderId="4" xfId="0" applyFont="1" applyBorder="1"/>
    <xf numFmtId="0" fontId="28" fillId="0" borderId="5" xfId="0" applyFont="1" applyBorder="1"/>
    <xf numFmtId="1" fontId="30" fillId="0" borderId="3" xfId="1" applyNumberFormat="1" applyFont="1" applyBorder="1" applyAlignment="1">
      <alignment horizontal="center"/>
    </xf>
    <xf numFmtId="1" fontId="30" fillId="0" borderId="11" xfId="1" applyNumberFormat="1" applyFont="1" applyBorder="1" applyAlignment="1">
      <alignment horizontal="center"/>
    </xf>
    <xf numFmtId="1" fontId="30" fillId="6" borderId="7" xfId="1" applyNumberFormat="1" applyFont="1" applyFill="1" applyBorder="1" applyAlignment="1">
      <alignment horizontal="center"/>
    </xf>
    <xf numFmtId="1" fontId="31" fillId="7" borderId="7" xfId="1" applyNumberFormat="1" applyFont="1" applyFill="1" applyBorder="1" applyAlignment="1">
      <alignment horizontal="center"/>
    </xf>
    <xf numFmtId="1" fontId="30" fillId="7" borderId="2" xfId="1" applyNumberFormat="1" applyFont="1" applyFill="1" applyBorder="1" applyAlignment="1">
      <alignment horizontal="center"/>
    </xf>
    <xf numFmtId="1" fontId="31" fillId="10" borderId="7" xfId="1" applyNumberFormat="1" applyFont="1" applyFill="1" applyBorder="1" applyAlignment="1">
      <alignment horizontal="center"/>
    </xf>
    <xf numFmtId="1" fontId="30" fillId="10" borderId="2" xfId="1" applyNumberFormat="1" applyFont="1" applyFill="1" applyBorder="1" applyAlignment="1">
      <alignment horizontal="center"/>
    </xf>
    <xf numFmtId="1" fontId="31" fillId="6" borderId="7" xfId="1" applyNumberFormat="1" applyFont="1" applyFill="1" applyBorder="1" applyAlignment="1">
      <alignment horizontal="center"/>
    </xf>
    <xf numFmtId="1" fontId="30" fillId="6" borderId="2" xfId="1" applyNumberFormat="1" applyFont="1" applyFill="1" applyBorder="1" applyAlignment="1">
      <alignment horizontal="center"/>
    </xf>
    <xf numFmtId="0" fontId="30" fillId="0" borderId="6" xfId="1" applyFont="1" applyBorder="1"/>
    <xf numFmtId="1" fontId="30" fillId="0" borderId="7" xfId="1" applyNumberFormat="1" applyFont="1" applyBorder="1" applyAlignment="1">
      <alignment horizontal="center"/>
    </xf>
    <xf numFmtId="1" fontId="30" fillId="0" borderId="5" xfId="1" applyNumberFormat="1" applyFont="1" applyBorder="1" applyAlignment="1">
      <alignment horizontal="center"/>
    </xf>
    <xf numFmtId="1" fontId="30" fillId="0" borderId="10" xfId="1" applyNumberFormat="1" applyFont="1" applyBorder="1" applyAlignment="1">
      <alignment horizontal="center"/>
    </xf>
    <xf numFmtId="0" fontId="30" fillId="5" borderId="7" xfId="1" applyFont="1" applyFill="1" applyBorder="1" applyAlignment="1"/>
    <xf numFmtId="1" fontId="30" fillId="3" borderId="5" xfId="1" applyNumberFormat="1" applyFont="1" applyFill="1" applyBorder="1" applyAlignment="1">
      <alignment horizontal="center"/>
    </xf>
    <xf numFmtId="0" fontId="30" fillId="5" borderId="6" xfId="1" applyFont="1" applyFill="1" applyBorder="1" applyAlignment="1"/>
    <xf numFmtId="0" fontId="30" fillId="5" borderId="12" xfId="1" applyFont="1" applyFill="1" applyBorder="1" applyAlignment="1">
      <alignment horizontal="left"/>
    </xf>
    <xf numFmtId="1" fontId="30" fillId="5" borderId="7" xfId="1" applyNumberFormat="1" applyFont="1" applyFill="1" applyBorder="1" applyAlignment="1">
      <alignment horizontal="left"/>
    </xf>
    <xf numFmtId="0" fontId="30" fillId="5" borderId="12" xfId="1" applyFont="1" applyFill="1" applyBorder="1"/>
    <xf numFmtId="1" fontId="30" fillId="5" borderId="7" xfId="1" applyNumberFormat="1" applyFont="1" applyFill="1" applyBorder="1" applyAlignment="1">
      <alignment horizontal="center"/>
    </xf>
    <xf numFmtId="1" fontId="30" fillId="5" borderId="9" xfId="1" applyNumberFormat="1" applyFont="1" applyFill="1" applyBorder="1" applyAlignment="1">
      <alignment horizontal="center"/>
    </xf>
    <xf numFmtId="0" fontId="32" fillId="5" borderId="2" xfId="0" applyFont="1" applyFill="1" applyBorder="1"/>
    <xf numFmtId="1" fontId="30" fillId="5" borderId="2" xfId="1" applyNumberFormat="1" applyFont="1" applyFill="1" applyBorder="1" applyAlignment="1">
      <alignment horizontal="center"/>
    </xf>
    <xf numFmtId="1" fontId="30" fillId="5" borderId="5" xfId="1" applyNumberFormat="1" applyFont="1" applyFill="1" applyBorder="1" applyAlignment="1">
      <alignment horizontal="center"/>
    </xf>
    <xf numFmtId="0" fontId="32" fillId="5" borderId="6" xfId="0" applyFont="1" applyFill="1" applyBorder="1"/>
    <xf numFmtId="0" fontId="13" fillId="2" borderId="0" xfId="1" applyFont="1" applyFill="1" applyBorder="1" applyAlignment="1">
      <alignment horizontal="center"/>
    </xf>
    <xf numFmtId="0" fontId="10" fillId="5" borderId="9" xfId="0" applyFont="1" applyFill="1" applyBorder="1"/>
    <xf numFmtId="0" fontId="16" fillId="2" borderId="7" xfId="0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0" fillId="5" borderId="13" xfId="0" applyFont="1" applyFill="1" applyBorder="1"/>
    <xf numFmtId="1" fontId="10" fillId="0" borderId="8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1" fontId="6" fillId="6" borderId="2" xfId="1" applyNumberFormat="1" applyFont="1" applyFill="1" applyBorder="1" applyAlignment="1">
      <alignment horizontal="center"/>
    </xf>
    <xf numFmtId="1" fontId="6" fillId="7" borderId="2" xfId="1" applyNumberFormat="1" applyFont="1" applyFill="1" applyBorder="1" applyAlignment="1">
      <alignment horizontal="center"/>
    </xf>
    <xf numFmtId="1" fontId="6" fillId="10" borderId="2" xfId="1" applyNumberFormat="1" applyFont="1" applyFill="1" applyBorder="1" applyAlignment="1">
      <alignment horizontal="center"/>
    </xf>
    <xf numFmtId="1" fontId="6" fillId="3" borderId="5" xfId="1" applyNumberFormat="1" applyFont="1" applyFill="1" applyBorder="1" applyAlignment="1">
      <alignment horizontal="center"/>
    </xf>
    <xf numFmtId="0" fontId="30" fillId="5" borderId="2" xfId="1" applyFont="1" applyFill="1" applyBorder="1"/>
    <xf numFmtId="1" fontId="6" fillId="2" borderId="5" xfId="1" quotePrefix="1" applyNumberFormat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1" fontId="30" fillId="3" borderId="7" xfId="1" applyNumberFormat="1" applyFont="1" applyFill="1" applyBorder="1" applyAlignment="1">
      <alignment horizontal="center"/>
    </xf>
    <xf numFmtId="1" fontId="6" fillId="3" borderId="5" xfId="1" quotePrefix="1" applyNumberFormat="1" applyFont="1" applyFill="1" applyBorder="1" applyAlignment="1">
      <alignment horizontal="center"/>
    </xf>
    <xf numFmtId="0" fontId="6" fillId="5" borderId="12" xfId="1" applyFont="1" applyFill="1" applyBorder="1"/>
    <xf numFmtId="0" fontId="6" fillId="5" borderId="6" xfId="1" applyFont="1" applyFill="1" applyBorder="1" applyAlignment="1"/>
    <xf numFmtId="0" fontId="10" fillId="5" borderId="2" xfId="0" applyFont="1" applyFill="1" applyBorder="1"/>
    <xf numFmtId="1" fontId="6" fillId="2" borderId="2" xfId="1" applyNumberFormat="1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1" fontId="6" fillId="2" borderId="7" xfId="1" applyNumberFormat="1" applyFont="1" applyFill="1" applyBorder="1" applyAlignment="1">
      <alignment horizontal="center"/>
    </xf>
    <xf numFmtId="0" fontId="10" fillId="2" borderId="9" xfId="0" applyFont="1" applyFill="1" applyBorder="1"/>
    <xf numFmtId="0" fontId="18" fillId="2" borderId="7" xfId="0" applyFont="1" applyFill="1" applyBorder="1" applyAlignment="1">
      <alignment horizontal="center"/>
    </xf>
    <xf numFmtId="0" fontId="9" fillId="11" borderId="2" xfId="0" applyFont="1" applyFill="1" applyBorder="1"/>
    <xf numFmtId="0" fontId="19" fillId="11" borderId="2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7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10" fillId="5" borderId="6" xfId="0" applyFont="1" applyFill="1" applyBorder="1"/>
    <xf numFmtId="0" fontId="6" fillId="5" borderId="6" xfId="1" applyFont="1" applyFill="1" applyBorder="1" applyAlignment="1">
      <alignment horizontal="left"/>
    </xf>
    <xf numFmtId="0" fontId="30" fillId="5" borderId="7" xfId="1" applyFont="1" applyFill="1" applyBorder="1" applyAlignment="1">
      <alignment horizontal="left"/>
    </xf>
    <xf numFmtId="0" fontId="17" fillId="0" borderId="9" xfId="0" applyFont="1" applyBorder="1" applyAlignment="1">
      <alignment horizontal="center"/>
    </xf>
    <xf numFmtId="1" fontId="6" fillId="3" borderId="7" xfId="1" applyNumberFormat="1" applyFont="1" applyFill="1" applyBorder="1" applyAlignment="1">
      <alignment horizontal="center"/>
    </xf>
    <xf numFmtId="0" fontId="10" fillId="5" borderId="14" xfId="0" applyFont="1" applyFill="1" applyBorder="1"/>
    <xf numFmtId="1" fontId="6" fillId="3" borderId="2" xfId="1" applyNumberFormat="1" applyFont="1" applyFill="1" applyBorder="1" applyAlignment="1">
      <alignment horizontal="center"/>
    </xf>
    <xf numFmtId="0" fontId="6" fillId="5" borderId="12" xfId="1" applyFont="1" applyFill="1" applyBorder="1" applyAlignment="1">
      <alignment horizontal="left"/>
    </xf>
    <xf numFmtId="0" fontId="10" fillId="8" borderId="2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16" fillId="11" borderId="7" xfId="0" applyFont="1" applyFill="1" applyBorder="1" applyAlignment="1">
      <alignment horizontal="center"/>
    </xf>
    <xf numFmtId="1" fontId="17" fillId="12" borderId="8" xfId="1" applyNumberFormat="1" applyFont="1" applyFill="1" applyBorder="1" applyAlignment="1">
      <alignment horizontal="center"/>
    </xf>
    <xf numFmtId="1" fontId="10" fillId="12" borderId="8" xfId="1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11" borderId="2" xfId="0" applyFont="1" applyFill="1" applyBorder="1"/>
    <xf numFmtId="0" fontId="18" fillId="11" borderId="2" xfId="0" applyFont="1" applyFill="1" applyBorder="1" applyAlignment="1">
      <alignment horizontal="center"/>
    </xf>
    <xf numFmtId="0" fontId="18" fillId="11" borderId="7" xfId="0" applyFont="1" applyFill="1" applyBorder="1" applyAlignment="1">
      <alignment horizontal="center"/>
    </xf>
    <xf numFmtId="0" fontId="7" fillId="12" borderId="2" xfId="0" applyFont="1" applyFill="1" applyBorder="1"/>
    <xf numFmtId="1" fontId="19" fillId="2" borderId="2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0" fillId="5" borderId="6" xfId="0" applyFont="1" applyFill="1" applyBorder="1"/>
    <xf numFmtId="0" fontId="14" fillId="11" borderId="2" xfId="1" applyNumberFormat="1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0" fontId="10" fillId="2" borderId="10" xfId="0" applyFont="1" applyFill="1" applyBorder="1"/>
    <xf numFmtId="0" fontId="16" fillId="11" borderId="2" xfId="0" applyFont="1" applyFill="1" applyBorder="1" applyAlignment="1">
      <alignment horizontal="center"/>
    </xf>
    <xf numFmtId="0" fontId="10" fillId="12" borderId="2" xfId="0" applyFont="1" applyFill="1" applyBorder="1"/>
    <xf numFmtId="0" fontId="17" fillId="2" borderId="7" xfId="0" applyNumberFormat="1" applyFont="1" applyFill="1" applyBorder="1" applyAlignment="1">
      <alignment horizontal="center"/>
    </xf>
    <xf numFmtId="0" fontId="17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9" fillId="12" borderId="2" xfId="0" applyFont="1" applyFill="1" applyBorder="1"/>
    <xf numFmtId="0" fontId="14" fillId="12" borderId="2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19" fillId="2" borderId="2" xfId="0" applyNumberFormat="1" applyFont="1" applyFill="1" applyBorder="1" applyAlignment="1">
      <alignment horizontal="center"/>
    </xf>
    <xf numFmtId="0" fontId="10" fillId="13" borderId="7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6" fillId="2" borderId="9" xfId="1" applyNumberFormat="1" applyFont="1" applyFill="1" applyBorder="1" applyAlignment="1">
      <alignment horizontal="center"/>
    </xf>
    <xf numFmtId="0" fontId="6" fillId="2" borderId="6" xfId="1" applyNumberFormat="1" applyFont="1" applyFill="1" applyBorder="1" applyAlignment="1">
      <alignment horizontal="center"/>
    </xf>
    <xf numFmtId="1" fontId="17" fillId="2" borderId="8" xfId="1" applyNumberFormat="1" applyFont="1" applyFill="1" applyBorder="1" applyAlignment="1">
      <alignment horizontal="center"/>
    </xf>
    <xf numFmtId="1" fontId="10" fillId="2" borderId="8" xfId="1" applyNumberFormat="1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8" fillId="11" borderId="9" xfId="0" applyFont="1" applyFill="1" applyBorder="1"/>
    <xf numFmtId="0" fontId="8" fillId="2" borderId="10" xfId="0" applyFont="1" applyFill="1" applyBorder="1"/>
    <xf numFmtId="0" fontId="14" fillId="2" borderId="2" xfId="1" applyNumberFormat="1" applyFont="1" applyFill="1" applyBorder="1" applyAlignment="1">
      <alignment horizontal="center"/>
    </xf>
    <xf numFmtId="0" fontId="18" fillId="11" borderId="5" xfId="0" applyFont="1" applyFill="1" applyBorder="1" applyAlignment="1">
      <alignment horizontal="center"/>
    </xf>
    <xf numFmtId="0" fontId="6" fillId="2" borderId="4" xfId="1" applyNumberFormat="1" applyFont="1" applyFill="1" applyBorder="1" applyAlignment="1">
      <alignment horizontal="center"/>
    </xf>
    <xf numFmtId="0" fontId="14" fillId="11" borderId="9" xfId="1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9" fillId="12" borderId="7" xfId="0" applyFont="1" applyFill="1" applyBorder="1" applyAlignment="1">
      <alignment horizontal="center"/>
    </xf>
    <xf numFmtId="1" fontId="6" fillId="6" borderId="6" xfId="1" quotePrefix="1" applyNumberFormat="1" applyFont="1" applyFill="1" applyBorder="1" applyAlignment="1">
      <alignment horizontal="center"/>
    </xf>
    <xf numFmtId="1" fontId="14" fillId="6" borderId="7" xfId="1" applyNumberFormat="1" applyFont="1" applyFill="1" applyBorder="1" applyAlignment="1">
      <alignment horizontal="center"/>
    </xf>
    <xf numFmtId="1" fontId="6" fillId="7" borderId="6" xfId="1" applyNumberFormat="1" applyFont="1" applyFill="1" applyBorder="1" applyAlignment="1">
      <alignment horizontal="center"/>
    </xf>
    <xf numFmtId="1" fontId="14" fillId="7" borderId="7" xfId="1" applyNumberFormat="1" applyFont="1" applyFill="1" applyBorder="1" applyAlignment="1">
      <alignment horizontal="center"/>
    </xf>
    <xf numFmtId="1" fontId="14" fillId="6" borderId="5" xfId="1" applyNumberFormat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1" fontId="6" fillId="6" borderId="6" xfId="1" applyNumberFormat="1" applyFont="1" applyFill="1" applyBorder="1" applyAlignment="1">
      <alignment horizontal="center"/>
    </xf>
    <xf numFmtId="1" fontId="14" fillId="6" borderId="6" xfId="1" applyNumberFormat="1" applyFont="1" applyFill="1" applyBorder="1" applyAlignment="1">
      <alignment horizontal="center"/>
    </xf>
    <xf numFmtId="1" fontId="6" fillId="10" borderId="6" xfId="1" applyNumberFormat="1" applyFont="1" applyFill="1" applyBorder="1" applyAlignment="1">
      <alignment horizontal="center"/>
    </xf>
    <xf numFmtId="1" fontId="14" fillId="10" borderId="7" xfId="1" applyNumberFormat="1" applyFont="1" applyFill="1" applyBorder="1" applyAlignment="1">
      <alignment horizontal="center"/>
    </xf>
    <xf numFmtId="1" fontId="6" fillId="10" borderId="6" xfId="1" quotePrefix="1" applyNumberFormat="1" applyFont="1" applyFill="1" applyBorder="1" applyAlignment="1">
      <alignment horizontal="center"/>
    </xf>
    <xf numFmtId="1" fontId="6" fillId="7" borderId="12" xfId="1" quotePrefix="1" applyNumberFormat="1" applyFont="1" applyFill="1" applyBorder="1" applyAlignment="1">
      <alignment horizontal="center"/>
    </xf>
    <xf numFmtId="1" fontId="14" fillId="7" borderId="5" xfId="1" applyNumberFormat="1" applyFont="1" applyFill="1" applyBorder="1" applyAlignment="1">
      <alignment horizontal="center"/>
    </xf>
    <xf numFmtId="1" fontId="14" fillId="10" borderId="5" xfId="1" applyNumberFormat="1" applyFont="1" applyFill="1" applyBorder="1" applyAlignment="1">
      <alignment horizontal="center"/>
    </xf>
    <xf numFmtId="1" fontId="6" fillId="10" borderId="12" xfId="1" quotePrefix="1" applyNumberFormat="1" applyFont="1" applyFill="1" applyBorder="1" applyAlignment="1">
      <alignment horizontal="center"/>
    </xf>
    <xf numFmtId="1" fontId="6" fillId="7" borderId="6" xfId="1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/>
    <xf numFmtId="1" fontId="6" fillId="10" borderId="8" xfId="1" quotePrefix="1" applyNumberFormat="1" applyFont="1" applyFill="1" applyBorder="1" applyAlignment="1">
      <alignment horizontal="center"/>
    </xf>
    <xf numFmtId="1" fontId="6" fillId="10" borderId="7" xfId="1" quotePrefix="1" applyNumberFormat="1" applyFont="1" applyFill="1" applyBorder="1" applyAlignment="1">
      <alignment horizontal="center"/>
    </xf>
    <xf numFmtId="1" fontId="6" fillId="10" borderId="8" xfId="1" applyNumberFormat="1" applyFont="1" applyFill="1" applyBorder="1" applyAlignment="1">
      <alignment horizontal="center"/>
    </xf>
    <xf numFmtId="1" fontId="6" fillId="10" borderId="7" xfId="1" applyNumberFormat="1" applyFont="1" applyFill="1" applyBorder="1" applyAlignment="1">
      <alignment horizontal="center"/>
    </xf>
    <xf numFmtId="1" fontId="6" fillId="6" borderId="8" xfId="1" quotePrefix="1" applyNumberFormat="1" applyFont="1" applyFill="1" applyBorder="1" applyAlignment="1">
      <alignment horizontal="center"/>
    </xf>
    <xf numFmtId="1" fontId="6" fillId="6" borderId="7" xfId="1" quotePrefix="1" applyNumberFormat="1" applyFont="1" applyFill="1" applyBorder="1" applyAlignment="1">
      <alignment horizontal="center"/>
    </xf>
    <xf numFmtId="1" fontId="6" fillId="6" borderId="8" xfId="1" applyNumberFormat="1" applyFont="1" applyFill="1" applyBorder="1" applyAlignment="1">
      <alignment horizontal="center"/>
    </xf>
    <xf numFmtId="1" fontId="6" fillId="6" borderId="7" xfId="1" applyNumberFormat="1" applyFont="1" applyFill="1" applyBorder="1" applyAlignment="1">
      <alignment horizontal="center"/>
    </xf>
    <xf numFmtId="1" fontId="6" fillId="7" borderId="8" xfId="1" quotePrefix="1" applyNumberFormat="1" applyFont="1" applyFill="1" applyBorder="1" applyAlignment="1">
      <alignment horizontal="center"/>
    </xf>
    <xf numFmtId="1" fontId="6" fillId="7" borderId="7" xfId="1" quotePrefix="1" applyNumberFormat="1" applyFont="1" applyFill="1" applyBorder="1" applyAlignment="1">
      <alignment horizontal="center"/>
    </xf>
    <xf numFmtId="1" fontId="6" fillId="7" borderId="8" xfId="1" applyNumberFormat="1" applyFont="1" applyFill="1" applyBorder="1" applyAlignment="1">
      <alignment horizontal="center"/>
    </xf>
    <xf numFmtId="1" fontId="6" fillId="7" borderId="7" xfId="1" applyNumberFormat="1" applyFont="1" applyFill="1" applyBorder="1" applyAlignment="1">
      <alignment horizontal="center"/>
    </xf>
    <xf numFmtId="1" fontId="14" fillId="6" borderId="8" xfId="1" applyNumberFormat="1" applyFont="1" applyFill="1" applyBorder="1" applyAlignment="1">
      <alignment horizontal="center"/>
    </xf>
    <xf numFmtId="1" fontId="14" fillId="7" borderId="6" xfId="1" applyNumberFormat="1" applyFont="1" applyFill="1" applyBorder="1" applyAlignment="1">
      <alignment horizontal="center"/>
    </xf>
    <xf numFmtId="1" fontId="14" fillId="7" borderId="8" xfId="1" applyNumberFormat="1" applyFont="1" applyFill="1" applyBorder="1" applyAlignment="1">
      <alignment horizontal="center"/>
    </xf>
    <xf numFmtId="0" fontId="7" fillId="10" borderId="1" xfId="0" quotePrefix="1" applyFont="1" applyFill="1" applyBorder="1" applyAlignment="1">
      <alignment horizontal="center"/>
    </xf>
    <xf numFmtId="0" fontId="28" fillId="10" borderId="1" xfId="0" applyFont="1" applyFill="1" applyBorder="1" applyAlignment="1">
      <alignment horizontal="center"/>
    </xf>
    <xf numFmtId="0" fontId="28" fillId="10" borderId="5" xfId="0" applyFont="1" applyFill="1" applyBorder="1" applyAlignment="1">
      <alignment horizontal="center"/>
    </xf>
    <xf numFmtId="0" fontId="7" fillId="10" borderId="6" xfId="0" applyFont="1" applyFill="1" applyBorder="1" applyAlignment="1">
      <alignment horizontal="center"/>
    </xf>
    <xf numFmtId="0" fontId="29" fillId="10" borderId="8" xfId="0" applyFont="1" applyFill="1" applyBorder="1" applyAlignment="1">
      <alignment horizontal="center"/>
    </xf>
    <xf numFmtId="0" fontId="29" fillId="10" borderId="7" xfId="0" applyFont="1" applyFill="1" applyBorder="1" applyAlignment="1">
      <alignment horizontal="center"/>
    </xf>
    <xf numFmtId="0" fontId="7" fillId="6" borderId="1" xfId="0" quotePrefix="1" applyFont="1" applyFill="1" applyBorder="1" applyAlignment="1">
      <alignment horizontal="center"/>
    </xf>
    <xf numFmtId="0" fontId="28" fillId="6" borderId="1" xfId="0" applyFont="1" applyFill="1" applyBorder="1" applyAlignment="1">
      <alignment horizontal="center"/>
    </xf>
    <xf numFmtId="0" fontId="28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29" fillId="6" borderId="8" xfId="0" applyFont="1" applyFill="1" applyBorder="1" applyAlignment="1">
      <alignment horizontal="center"/>
    </xf>
    <xf numFmtId="0" fontId="29" fillId="6" borderId="7" xfId="0" applyFont="1" applyFill="1" applyBorder="1" applyAlignment="1">
      <alignment horizontal="center"/>
    </xf>
    <xf numFmtId="0" fontId="7" fillId="7" borderId="1" xfId="0" quotePrefix="1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/>
    </xf>
    <xf numFmtId="0" fontId="28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29" fillId="7" borderId="8" xfId="0" applyFont="1" applyFill="1" applyBorder="1" applyAlignment="1">
      <alignment horizontal="center"/>
    </xf>
    <xf numFmtId="0" fontId="29" fillId="7" borderId="7" xfId="0" applyFont="1" applyFill="1" applyBorder="1" applyAlignment="1">
      <alignment horizontal="center"/>
    </xf>
    <xf numFmtId="0" fontId="29" fillId="7" borderId="6" xfId="0" applyFont="1" applyFill="1" applyBorder="1" applyAlignment="1">
      <alignment horizontal="center"/>
    </xf>
    <xf numFmtId="0" fontId="32" fillId="5" borderId="6" xfId="0" applyFont="1" applyFill="1" applyBorder="1"/>
    <xf numFmtId="0" fontId="32" fillId="5" borderId="7" xfId="0" applyFont="1" applyFill="1" applyBorder="1"/>
    <xf numFmtId="0" fontId="10" fillId="5" borderId="6" xfId="0" applyFont="1" applyFill="1" applyBorder="1"/>
    <xf numFmtId="0" fontId="6" fillId="5" borderId="6" xfId="1" applyFont="1" applyFill="1" applyBorder="1" applyAlignment="1">
      <alignment horizontal="left"/>
    </xf>
    <xf numFmtId="0" fontId="30" fillId="5" borderId="7" xfId="1" applyFont="1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3300"/>
      <color rgb="FF93E3FF"/>
      <color rgb="FFFFFF99"/>
      <color rgb="FFFF99CC"/>
      <color rgb="FF00FFFF"/>
      <color rgb="FFD4ECBA"/>
      <color rgb="FFFF0066"/>
      <color rgb="FFE3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25400</xdr:colOff>
      <xdr:row>4</xdr:row>
      <xdr:rowOff>101600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584CC8D-B789-4436-B217-BB7BEF371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08500" cy="1155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12700</xdr:rowOff>
    </xdr:from>
    <xdr:to>
      <xdr:col>5</xdr:col>
      <xdr:colOff>571500</xdr:colOff>
      <xdr:row>5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858A66-2AEC-442C-9D7B-28196E946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2700"/>
          <a:ext cx="4927600" cy="12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56"/>
  <sheetViews>
    <sheetView zoomScale="75" zoomScaleNormal="75" workbookViewId="0">
      <pane xSplit="5" ySplit="8" topLeftCell="F9" activePane="bottomRight" state="frozen"/>
      <selection pane="topRight" activeCell="F1" sqref="F1"/>
      <selection pane="bottomLeft" activeCell="A9" sqref="A9"/>
      <selection pane="bottomRight" sqref="A1:F5"/>
    </sheetView>
  </sheetViews>
  <sheetFormatPr defaultColWidth="9.140625" defaultRowHeight="15" x14ac:dyDescent="0.25"/>
  <cols>
    <col min="1" max="1" width="5.28515625" style="34" bestFit="1" customWidth="1"/>
    <col min="2" max="2" width="22.7109375" style="34" customWidth="1"/>
    <col min="3" max="3" width="12.7109375" style="34" customWidth="1"/>
    <col min="4" max="4" width="10.7109375" style="34" customWidth="1"/>
    <col min="5" max="5" width="15.7109375" style="34" customWidth="1"/>
    <col min="6" max="24" width="10.7109375" style="34" customWidth="1"/>
    <col min="25" max="16384" width="9.140625" style="34"/>
  </cols>
  <sheetData>
    <row r="1" spans="1:39" ht="15" customHeight="1" x14ac:dyDescent="0.35">
      <c r="A1" s="224"/>
      <c r="B1" s="224"/>
      <c r="C1" s="224"/>
      <c r="D1" s="224"/>
      <c r="E1" s="224"/>
      <c r="F1" s="224"/>
      <c r="G1" s="32"/>
      <c r="H1" s="32"/>
      <c r="I1" s="32"/>
      <c r="J1" s="32"/>
      <c r="K1" s="32"/>
      <c r="L1" s="32"/>
      <c r="M1" s="32"/>
      <c r="N1" s="32"/>
      <c r="O1" s="32"/>
      <c r="P1" s="185"/>
      <c r="Q1" s="185"/>
      <c r="R1" s="32"/>
      <c r="S1" s="32"/>
      <c r="T1" s="32"/>
      <c r="U1" s="32"/>
      <c r="V1" s="32"/>
      <c r="W1" s="32"/>
      <c r="X1" s="32"/>
      <c r="Y1" s="33"/>
    </row>
    <row r="2" spans="1:39" ht="15" customHeight="1" x14ac:dyDescent="0.5">
      <c r="A2" s="224"/>
      <c r="B2" s="224"/>
      <c r="C2" s="224"/>
      <c r="D2" s="224"/>
      <c r="E2" s="224"/>
      <c r="F2" s="224"/>
      <c r="G2" s="35"/>
      <c r="H2" s="35"/>
      <c r="I2" s="35"/>
      <c r="J2" s="35"/>
      <c r="K2" s="35"/>
      <c r="L2" s="35"/>
      <c r="M2" s="35"/>
      <c r="N2" s="35"/>
      <c r="O2" s="35"/>
      <c r="P2" s="129"/>
      <c r="Q2" s="129"/>
      <c r="R2" s="35"/>
      <c r="S2" s="35"/>
      <c r="T2" s="35"/>
      <c r="U2" s="35"/>
      <c r="V2" s="129"/>
      <c r="W2" s="129"/>
      <c r="X2" s="35"/>
      <c r="Y2" s="32"/>
    </row>
    <row r="3" spans="1:39" ht="31.5" customHeight="1" x14ac:dyDescent="0.25">
      <c r="A3" s="224"/>
      <c r="B3" s="224"/>
      <c r="C3" s="224"/>
      <c r="D3" s="224"/>
      <c r="E3" s="224"/>
      <c r="F3" s="224"/>
      <c r="G3" s="226" t="s">
        <v>361</v>
      </c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</row>
    <row r="4" spans="1:39" ht="21" customHeight="1" x14ac:dyDescent="0.25">
      <c r="A4" s="224"/>
      <c r="B4" s="224"/>
      <c r="C4" s="224"/>
      <c r="D4" s="224"/>
      <c r="E4" s="224"/>
      <c r="F4" s="224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</row>
    <row r="5" spans="1:39" x14ac:dyDescent="0.25">
      <c r="A5" s="225"/>
      <c r="B5" s="225"/>
      <c r="C5" s="225"/>
      <c r="D5" s="225"/>
      <c r="E5" s="225"/>
      <c r="F5" s="225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</row>
    <row r="6" spans="1:39" ht="20.100000000000001" customHeight="1" x14ac:dyDescent="0.35">
      <c r="A6" s="36"/>
      <c r="B6" s="37"/>
      <c r="C6" s="38"/>
      <c r="D6" s="39"/>
      <c r="E6" s="39"/>
      <c r="F6" s="219" t="s">
        <v>36</v>
      </c>
      <c r="G6" s="223"/>
      <c r="H6" s="232" t="s">
        <v>37</v>
      </c>
      <c r="I6" s="233"/>
      <c r="J6" s="235" t="s">
        <v>39</v>
      </c>
      <c r="K6" s="234"/>
      <c r="L6" s="219" t="s">
        <v>40</v>
      </c>
      <c r="M6" s="223"/>
      <c r="N6" s="232" t="s">
        <v>42</v>
      </c>
      <c r="O6" s="233"/>
      <c r="P6" s="231" t="s">
        <v>368</v>
      </c>
      <c r="Q6" s="230"/>
      <c r="R6" s="219" t="s">
        <v>44</v>
      </c>
      <c r="S6" s="220"/>
      <c r="T6" s="236" t="s">
        <v>292</v>
      </c>
      <c r="U6" s="233"/>
      <c r="V6" s="231" t="s">
        <v>45</v>
      </c>
      <c r="W6" s="234"/>
      <c r="X6" s="40" t="s">
        <v>5</v>
      </c>
      <c r="Y6" s="33"/>
    </row>
    <row r="7" spans="1:39" ht="20.100000000000001" customHeight="1" x14ac:dyDescent="0.25">
      <c r="A7" s="37"/>
      <c r="B7" s="38"/>
      <c r="C7" s="37"/>
      <c r="D7" s="39"/>
      <c r="E7" s="39"/>
      <c r="F7" s="228" t="s">
        <v>11</v>
      </c>
      <c r="G7" s="220"/>
      <c r="H7" s="41" t="s">
        <v>26</v>
      </c>
      <c r="I7" s="42"/>
      <c r="J7" s="229" t="s">
        <v>38</v>
      </c>
      <c r="K7" s="230"/>
      <c r="L7" s="227" t="s">
        <v>41</v>
      </c>
      <c r="M7" s="220"/>
      <c r="N7" s="221" t="s">
        <v>43</v>
      </c>
      <c r="O7" s="222"/>
      <c r="P7" s="229" t="s">
        <v>365</v>
      </c>
      <c r="Q7" s="230"/>
      <c r="R7" s="227" t="s">
        <v>366</v>
      </c>
      <c r="S7" s="220"/>
      <c r="T7" s="221" t="s">
        <v>293</v>
      </c>
      <c r="U7" s="222"/>
      <c r="V7" s="229" t="s">
        <v>367</v>
      </c>
      <c r="W7" s="230"/>
      <c r="X7" s="43" t="s">
        <v>5</v>
      </c>
      <c r="Y7" s="44"/>
    </row>
    <row r="8" spans="1:39" ht="20.100000000000001" customHeight="1" x14ac:dyDescent="0.25">
      <c r="A8" s="45" t="s">
        <v>0</v>
      </c>
      <c r="B8" s="45" t="s">
        <v>1</v>
      </c>
      <c r="C8" s="45" t="s">
        <v>10</v>
      </c>
      <c r="D8" s="46" t="s">
        <v>18</v>
      </c>
      <c r="E8" s="46" t="s">
        <v>17</v>
      </c>
      <c r="F8" s="47" t="s">
        <v>2</v>
      </c>
      <c r="G8" s="47" t="s">
        <v>3</v>
      </c>
      <c r="H8" s="48" t="s">
        <v>2</v>
      </c>
      <c r="I8" s="137" t="s">
        <v>3</v>
      </c>
      <c r="J8" s="49" t="s">
        <v>2</v>
      </c>
      <c r="K8" s="49" t="s">
        <v>3</v>
      </c>
      <c r="L8" s="47" t="s">
        <v>2</v>
      </c>
      <c r="M8" s="47" t="s">
        <v>3</v>
      </c>
      <c r="N8" s="48" t="s">
        <v>2</v>
      </c>
      <c r="O8" s="137" t="s">
        <v>3</v>
      </c>
      <c r="P8" s="49" t="s">
        <v>2</v>
      </c>
      <c r="Q8" s="138" t="s">
        <v>3</v>
      </c>
      <c r="R8" s="47" t="s">
        <v>2</v>
      </c>
      <c r="S8" s="136" t="s">
        <v>3</v>
      </c>
      <c r="T8" s="48" t="s">
        <v>2</v>
      </c>
      <c r="U8" s="48" t="s">
        <v>3</v>
      </c>
      <c r="V8" s="49" t="s">
        <v>2</v>
      </c>
      <c r="W8" s="49" t="s">
        <v>3</v>
      </c>
      <c r="X8" s="50" t="s">
        <v>4</v>
      </c>
      <c r="Y8" s="44"/>
    </row>
    <row r="9" spans="1:39" ht="20.100000000000001" customHeight="1" x14ac:dyDescent="0.25">
      <c r="A9" s="43">
        <v>1</v>
      </c>
      <c r="B9" s="22" t="s">
        <v>105</v>
      </c>
      <c r="C9" s="192">
        <v>2430</v>
      </c>
      <c r="D9" s="58">
        <v>13</v>
      </c>
      <c r="E9" s="51" t="s">
        <v>19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f>SUM(138*0.9)</f>
        <v>124.2</v>
      </c>
      <c r="P9" s="55">
        <v>25</v>
      </c>
      <c r="Q9" s="55">
        <v>25</v>
      </c>
      <c r="R9" s="55">
        <v>20</v>
      </c>
      <c r="S9" s="55">
        <v>20</v>
      </c>
      <c r="T9" s="55">
        <v>16</v>
      </c>
      <c r="U9" s="55">
        <v>16</v>
      </c>
      <c r="V9" s="55">
        <v>16</v>
      </c>
      <c r="W9" s="55">
        <v>16</v>
      </c>
      <c r="X9" s="52">
        <f t="shared" ref="X9:X25" si="0">SUM(F9:W9)</f>
        <v>278.2</v>
      </c>
      <c r="Y9" s="44"/>
    </row>
    <row r="10" spans="1:39" ht="20.100000000000001" customHeight="1" x14ac:dyDescent="0.25">
      <c r="A10" s="43">
        <v>2</v>
      </c>
      <c r="B10" s="22" t="s">
        <v>34</v>
      </c>
      <c r="C10" s="217">
        <v>3641</v>
      </c>
      <c r="D10" s="59">
        <v>10</v>
      </c>
      <c r="E10" s="51" t="s">
        <v>19</v>
      </c>
      <c r="F10" s="206">
        <v>13</v>
      </c>
      <c r="G10" s="206">
        <v>20</v>
      </c>
      <c r="H10" s="206">
        <v>11</v>
      </c>
      <c r="I10" s="207" t="s">
        <v>144</v>
      </c>
      <c r="J10" s="206">
        <v>0</v>
      </c>
      <c r="K10" s="206">
        <v>0</v>
      </c>
      <c r="L10" s="206">
        <v>16</v>
      </c>
      <c r="M10" s="206">
        <v>20</v>
      </c>
      <c r="N10" s="206">
        <v>16</v>
      </c>
      <c r="O10" s="206">
        <v>16</v>
      </c>
      <c r="P10" s="206">
        <v>16</v>
      </c>
      <c r="Q10" s="207" t="s">
        <v>30</v>
      </c>
      <c r="R10" s="206">
        <v>16</v>
      </c>
      <c r="S10" s="206">
        <v>16</v>
      </c>
      <c r="T10" s="55">
        <v>0</v>
      </c>
      <c r="U10" s="55">
        <v>0</v>
      </c>
      <c r="V10" s="55">
        <v>13</v>
      </c>
      <c r="W10" s="55">
        <v>11</v>
      </c>
      <c r="X10" s="52">
        <f t="shared" si="0"/>
        <v>184</v>
      </c>
      <c r="Y10" s="44"/>
    </row>
    <row r="11" spans="1:39" ht="20.100000000000001" customHeight="1" x14ac:dyDescent="0.25">
      <c r="A11" s="43">
        <v>3</v>
      </c>
      <c r="B11" s="182" t="s">
        <v>33</v>
      </c>
      <c r="C11" s="194">
        <v>1450</v>
      </c>
      <c r="D11" s="218">
        <v>90</v>
      </c>
      <c r="E11" s="61" t="s">
        <v>19</v>
      </c>
      <c r="F11" s="175">
        <v>0</v>
      </c>
      <c r="G11" s="175">
        <v>0</v>
      </c>
      <c r="H11" s="175">
        <v>0</v>
      </c>
      <c r="I11" s="175">
        <v>61</v>
      </c>
      <c r="J11" s="175">
        <v>20</v>
      </c>
      <c r="K11" s="175">
        <v>20</v>
      </c>
      <c r="L11" s="175">
        <v>11</v>
      </c>
      <c r="M11" s="175">
        <v>16</v>
      </c>
      <c r="N11" s="175">
        <v>20</v>
      </c>
      <c r="O11" s="175">
        <v>20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2">
        <f t="shared" si="0"/>
        <v>168</v>
      </c>
      <c r="Y11" s="44"/>
    </row>
    <row r="12" spans="1:39" ht="20.100000000000001" customHeight="1" x14ac:dyDescent="0.25">
      <c r="A12" s="43">
        <v>4</v>
      </c>
      <c r="B12" s="11" t="s">
        <v>176</v>
      </c>
      <c r="C12" s="60">
        <v>13266</v>
      </c>
      <c r="D12" s="152">
        <v>166</v>
      </c>
      <c r="E12" s="51" t="s">
        <v>19</v>
      </c>
      <c r="F12" s="55">
        <v>0</v>
      </c>
      <c r="G12" s="55">
        <v>0</v>
      </c>
      <c r="H12" s="55">
        <v>0</v>
      </c>
      <c r="I12" s="55">
        <v>0</v>
      </c>
      <c r="J12" s="55">
        <v>25</v>
      </c>
      <c r="K12" s="55">
        <v>25</v>
      </c>
      <c r="L12" s="55">
        <v>25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25</v>
      </c>
      <c r="S12" s="55">
        <v>25</v>
      </c>
      <c r="T12" s="55">
        <v>0</v>
      </c>
      <c r="U12" s="55">
        <v>0</v>
      </c>
      <c r="V12" s="55">
        <v>0</v>
      </c>
      <c r="W12" s="55">
        <v>0</v>
      </c>
      <c r="X12" s="52">
        <f t="shared" si="0"/>
        <v>125</v>
      </c>
      <c r="Y12" s="44"/>
    </row>
    <row r="13" spans="1:39" ht="20.100000000000001" customHeight="1" x14ac:dyDescent="0.25">
      <c r="A13" s="43">
        <v>5</v>
      </c>
      <c r="B13" s="22" t="s">
        <v>247</v>
      </c>
      <c r="C13" s="57">
        <v>1585</v>
      </c>
      <c r="D13" s="57">
        <v>77</v>
      </c>
      <c r="E13" s="51" t="s">
        <v>19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13</v>
      </c>
      <c r="M13" s="55">
        <v>25</v>
      </c>
      <c r="N13" s="55">
        <v>13</v>
      </c>
      <c r="O13" s="55">
        <v>13</v>
      </c>
      <c r="P13" s="55">
        <v>20</v>
      </c>
      <c r="Q13" s="55">
        <v>20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2">
        <f t="shared" si="0"/>
        <v>104</v>
      </c>
      <c r="Y13" s="44"/>
    </row>
    <row r="14" spans="1:39" ht="20.100000000000001" customHeight="1" x14ac:dyDescent="0.25">
      <c r="A14" s="43">
        <v>6</v>
      </c>
      <c r="B14" s="151" t="s">
        <v>86</v>
      </c>
      <c r="C14" s="208">
        <v>1107</v>
      </c>
      <c r="D14" s="208">
        <v>131</v>
      </c>
      <c r="E14" s="51" t="s">
        <v>19</v>
      </c>
      <c r="F14" s="206">
        <v>25</v>
      </c>
      <c r="G14" s="206">
        <v>16</v>
      </c>
      <c r="H14" s="206">
        <v>0</v>
      </c>
      <c r="I14" s="206">
        <v>0</v>
      </c>
      <c r="J14" s="206">
        <v>13</v>
      </c>
      <c r="K14" s="206">
        <v>11</v>
      </c>
      <c r="L14" s="206">
        <v>20</v>
      </c>
      <c r="M14" s="206">
        <v>13</v>
      </c>
      <c r="N14" s="206">
        <v>0</v>
      </c>
      <c r="O14" s="206">
        <v>0</v>
      </c>
      <c r="P14" s="206">
        <v>0</v>
      </c>
      <c r="Q14" s="206">
        <v>0</v>
      </c>
      <c r="R14" s="206">
        <v>0</v>
      </c>
      <c r="S14" s="206">
        <v>0</v>
      </c>
      <c r="T14" s="55">
        <v>0</v>
      </c>
      <c r="U14" s="55">
        <v>0</v>
      </c>
      <c r="V14" s="55">
        <v>0</v>
      </c>
      <c r="W14" s="55">
        <v>0</v>
      </c>
      <c r="X14" s="52">
        <f t="shared" si="0"/>
        <v>98</v>
      </c>
      <c r="Y14" s="44"/>
    </row>
    <row r="15" spans="1:39" ht="20.100000000000001" customHeight="1" x14ac:dyDescent="0.25">
      <c r="A15" s="43">
        <v>7</v>
      </c>
      <c r="B15" s="198" t="s">
        <v>27</v>
      </c>
      <c r="C15" s="199">
        <v>8426</v>
      </c>
      <c r="D15" s="199">
        <v>53</v>
      </c>
      <c r="E15" s="51" t="s">
        <v>19</v>
      </c>
      <c r="F15" s="175">
        <v>16</v>
      </c>
      <c r="G15" s="175">
        <v>25</v>
      </c>
      <c r="H15" s="175">
        <v>16</v>
      </c>
      <c r="I15" s="176" t="s">
        <v>162</v>
      </c>
      <c r="J15" s="175">
        <v>11</v>
      </c>
      <c r="K15" s="175">
        <v>16</v>
      </c>
      <c r="L15" s="175">
        <v>0</v>
      </c>
      <c r="M15" s="17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2">
        <f t="shared" si="0"/>
        <v>84</v>
      </c>
      <c r="Y15" s="44"/>
    </row>
    <row r="16" spans="1:39" ht="20.100000000000001" customHeight="1" x14ac:dyDescent="0.25">
      <c r="A16" s="43">
        <v>8</v>
      </c>
      <c r="B16" s="191" t="s">
        <v>109</v>
      </c>
      <c r="C16" s="193">
        <v>1712</v>
      </c>
      <c r="D16" s="193">
        <v>42</v>
      </c>
      <c r="E16" s="51" t="s">
        <v>19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0</v>
      </c>
      <c r="L16" s="175">
        <v>0</v>
      </c>
      <c r="M16" s="175">
        <v>20</v>
      </c>
      <c r="N16" s="175">
        <v>25</v>
      </c>
      <c r="O16" s="175">
        <v>25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2">
        <f t="shared" si="0"/>
        <v>70</v>
      </c>
      <c r="Y16" s="44"/>
    </row>
    <row r="17" spans="1:25" ht="20.100000000000001" customHeight="1" x14ac:dyDescent="0.25">
      <c r="A17" s="171">
        <v>9</v>
      </c>
      <c r="B17" s="22" t="s">
        <v>245</v>
      </c>
      <c r="C17" s="64">
        <v>8711</v>
      </c>
      <c r="D17" s="195">
        <v>122</v>
      </c>
      <c r="E17" s="51" t="s">
        <v>19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f>SUM(53*0.9)</f>
        <v>47.7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2">
        <f t="shared" si="0"/>
        <v>47.7</v>
      </c>
      <c r="Y17" s="44"/>
    </row>
    <row r="18" spans="1:25" ht="20.100000000000001" customHeight="1" x14ac:dyDescent="0.25">
      <c r="A18" s="43">
        <v>10</v>
      </c>
      <c r="B18" s="11" t="s">
        <v>116</v>
      </c>
      <c r="C18" s="60">
        <v>9332</v>
      </c>
      <c r="D18" s="60">
        <v>48</v>
      </c>
      <c r="E18" s="51" t="s">
        <v>19</v>
      </c>
      <c r="F18" s="55">
        <v>0</v>
      </c>
      <c r="G18" s="55">
        <v>0</v>
      </c>
      <c r="H18" s="55">
        <v>13</v>
      </c>
      <c r="I18" s="134" t="s">
        <v>144</v>
      </c>
      <c r="J18" s="55">
        <v>0</v>
      </c>
      <c r="K18" s="55">
        <v>0</v>
      </c>
      <c r="L18" s="55">
        <v>0</v>
      </c>
      <c r="M18" s="55">
        <v>0</v>
      </c>
      <c r="N18" s="55">
        <v>11</v>
      </c>
      <c r="O18" s="55">
        <v>11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2">
        <f t="shared" si="0"/>
        <v>35</v>
      </c>
      <c r="Y18" s="44"/>
    </row>
    <row r="19" spans="1:25" ht="19.5" customHeight="1" x14ac:dyDescent="0.25">
      <c r="A19" s="43">
        <v>11</v>
      </c>
      <c r="B19" s="22" t="s">
        <v>316</v>
      </c>
      <c r="C19" s="64">
        <v>14461</v>
      </c>
      <c r="D19" s="58">
        <v>81</v>
      </c>
      <c r="E19" s="51" t="s">
        <v>19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f>SUM(33*0.9)</f>
        <v>29.7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  <c r="W19" s="55">
        <v>0</v>
      </c>
      <c r="X19" s="52">
        <f t="shared" si="0"/>
        <v>29.7</v>
      </c>
      <c r="Y19" s="44"/>
    </row>
    <row r="20" spans="1:25" ht="19.5" customHeight="1" x14ac:dyDescent="0.25">
      <c r="A20" s="43">
        <v>12</v>
      </c>
      <c r="B20" s="11" t="s">
        <v>182</v>
      </c>
      <c r="C20" s="135">
        <v>16284</v>
      </c>
      <c r="D20" s="152">
        <v>168</v>
      </c>
      <c r="E20" s="51" t="s">
        <v>19</v>
      </c>
      <c r="F20" s="55">
        <v>0</v>
      </c>
      <c r="G20" s="55">
        <v>0</v>
      </c>
      <c r="H20" s="55">
        <v>0</v>
      </c>
      <c r="I20" s="55">
        <v>0</v>
      </c>
      <c r="J20" s="55">
        <v>16</v>
      </c>
      <c r="K20" s="55">
        <v>13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2">
        <f t="shared" si="0"/>
        <v>29</v>
      </c>
      <c r="Y20" s="44"/>
    </row>
    <row r="21" spans="1:25" ht="19.5" customHeight="1" x14ac:dyDescent="0.25">
      <c r="A21" s="43">
        <v>13</v>
      </c>
      <c r="B21" s="16" t="s">
        <v>496</v>
      </c>
      <c r="C21" s="212">
        <v>150448</v>
      </c>
      <c r="D21" s="65">
        <v>9</v>
      </c>
      <c r="E21" s="51" t="s">
        <v>19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11</v>
      </c>
      <c r="W21" s="55">
        <v>13</v>
      </c>
      <c r="X21" s="52">
        <f t="shared" si="0"/>
        <v>24</v>
      </c>
      <c r="Y21" s="44"/>
    </row>
    <row r="22" spans="1:25" ht="19.5" customHeight="1" x14ac:dyDescent="0.25">
      <c r="A22" s="43">
        <v>14</v>
      </c>
      <c r="B22" s="20" t="s">
        <v>49</v>
      </c>
      <c r="C22" s="53">
        <v>3365</v>
      </c>
      <c r="D22" s="54">
        <v>65</v>
      </c>
      <c r="E22" s="51" t="s">
        <v>19</v>
      </c>
      <c r="F22" s="55">
        <v>20</v>
      </c>
      <c r="G22" s="134" t="s">
        <v>82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2">
        <f t="shared" si="0"/>
        <v>20</v>
      </c>
      <c r="Y22" s="44"/>
    </row>
    <row r="23" spans="1:25" ht="20.100000000000001" customHeight="1" x14ac:dyDescent="0.25">
      <c r="A23" s="43">
        <v>15</v>
      </c>
      <c r="B23" s="22" t="s">
        <v>376</v>
      </c>
      <c r="C23" s="64">
        <v>49</v>
      </c>
      <c r="D23" s="58">
        <v>17599</v>
      </c>
      <c r="E23" s="51" t="s">
        <v>19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  <c r="W23" s="55">
        <v>0</v>
      </c>
      <c r="X23" s="52">
        <f t="shared" si="0"/>
        <v>0</v>
      </c>
      <c r="Y23" s="44"/>
    </row>
    <row r="24" spans="1:25" ht="20.100000000000001" customHeight="1" x14ac:dyDescent="0.25">
      <c r="A24" s="43">
        <v>16</v>
      </c>
      <c r="B24" s="22" t="s">
        <v>373</v>
      </c>
      <c r="C24" s="58">
        <v>18983</v>
      </c>
      <c r="D24" s="131">
        <v>32</v>
      </c>
      <c r="E24" s="51" t="s">
        <v>19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134" t="s">
        <v>30</v>
      </c>
      <c r="Q24" s="134" t="s">
        <v>82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2">
        <f t="shared" si="0"/>
        <v>0</v>
      </c>
      <c r="Y24" s="44"/>
    </row>
    <row r="25" spans="1:25" ht="20.100000000000001" customHeight="1" x14ac:dyDescent="0.25">
      <c r="A25" s="43">
        <v>17</v>
      </c>
      <c r="B25" s="16" t="s">
        <v>432</v>
      </c>
      <c r="C25" s="65">
        <v>12738</v>
      </c>
      <c r="D25" s="65">
        <v>33</v>
      </c>
      <c r="E25" s="51" t="s">
        <v>19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  <c r="W25" s="55">
        <v>0</v>
      </c>
      <c r="X25" s="52">
        <f t="shared" si="0"/>
        <v>0</v>
      </c>
      <c r="Y25" s="44"/>
    </row>
    <row r="26" spans="1:25" ht="24.75" customHeight="1" x14ac:dyDescent="0.3">
      <c r="A26" s="62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9"/>
      <c r="N26" s="69"/>
      <c r="O26" s="69"/>
      <c r="Y26" s="44"/>
    </row>
    <row r="27" spans="1:25" ht="20.100000000000001" customHeight="1" x14ac:dyDescent="0.3">
      <c r="A27" s="62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9"/>
      <c r="N27" s="69"/>
      <c r="O27" s="69"/>
      <c r="Y27" s="44"/>
    </row>
    <row r="28" spans="1:25" ht="20.100000000000001" customHeight="1" x14ac:dyDescent="0.25">
      <c r="A28" s="62"/>
      <c r="Y28" s="44"/>
    </row>
    <row r="29" spans="1:25" ht="20.100000000000001" customHeight="1" x14ac:dyDescent="0.25">
      <c r="A29" s="45" t="s">
        <v>0</v>
      </c>
      <c r="B29" s="45" t="s">
        <v>1</v>
      </c>
      <c r="C29" s="45" t="s">
        <v>10</v>
      </c>
      <c r="D29" s="46" t="s">
        <v>18</v>
      </c>
      <c r="E29" s="46" t="s">
        <v>17</v>
      </c>
      <c r="F29" s="47" t="s">
        <v>2</v>
      </c>
      <c r="G29" s="47" t="s">
        <v>3</v>
      </c>
      <c r="H29" s="48" t="s">
        <v>2</v>
      </c>
      <c r="I29" s="48" t="s">
        <v>3</v>
      </c>
      <c r="J29" s="49" t="s">
        <v>2</v>
      </c>
      <c r="K29" s="49" t="s">
        <v>3</v>
      </c>
      <c r="L29" s="47" t="s">
        <v>2</v>
      </c>
      <c r="M29" s="47" t="s">
        <v>3</v>
      </c>
      <c r="N29" s="48" t="s">
        <v>2</v>
      </c>
      <c r="O29" s="137" t="s">
        <v>3</v>
      </c>
      <c r="P29" s="49" t="s">
        <v>2</v>
      </c>
      <c r="Q29" s="138" t="s">
        <v>3</v>
      </c>
      <c r="R29" s="47" t="s">
        <v>2</v>
      </c>
      <c r="S29" s="136" t="s">
        <v>3</v>
      </c>
      <c r="T29" s="48" t="s">
        <v>2</v>
      </c>
      <c r="U29" s="48" t="s">
        <v>3</v>
      </c>
      <c r="V29" s="49" t="s">
        <v>2</v>
      </c>
      <c r="W29" s="49" t="s">
        <v>3</v>
      </c>
      <c r="X29" s="50" t="s">
        <v>4</v>
      </c>
      <c r="Y29" s="44"/>
    </row>
    <row r="30" spans="1:25" ht="20.100000000000001" customHeight="1" x14ac:dyDescent="0.25">
      <c r="A30" s="43">
        <v>1</v>
      </c>
      <c r="B30" s="11" t="s">
        <v>14</v>
      </c>
      <c r="C30" s="60">
        <v>1069</v>
      </c>
      <c r="D30" s="209">
        <v>78</v>
      </c>
      <c r="E30" s="70" t="s">
        <v>20</v>
      </c>
      <c r="F30" s="71">
        <v>25</v>
      </c>
      <c r="G30" s="71">
        <v>20</v>
      </c>
      <c r="H30" s="71">
        <v>13</v>
      </c>
      <c r="I30" s="14" t="s">
        <v>144</v>
      </c>
      <c r="J30" s="71">
        <v>25</v>
      </c>
      <c r="K30" s="71">
        <v>25</v>
      </c>
      <c r="L30" s="71">
        <v>13</v>
      </c>
      <c r="M30" s="71">
        <v>16</v>
      </c>
      <c r="N30" s="71">
        <v>16</v>
      </c>
      <c r="O30" s="71">
        <v>16</v>
      </c>
      <c r="P30" s="71">
        <v>25</v>
      </c>
      <c r="Q30" s="71">
        <v>25</v>
      </c>
      <c r="R30" s="71">
        <v>25</v>
      </c>
      <c r="S30" s="71">
        <v>25</v>
      </c>
      <c r="T30" s="71">
        <v>20</v>
      </c>
      <c r="U30" s="71">
        <v>25</v>
      </c>
      <c r="V30" s="71">
        <v>16</v>
      </c>
      <c r="W30" s="71">
        <v>20</v>
      </c>
      <c r="X30" s="52">
        <f t="shared" ref="X30:X64" si="1">SUM(F30:W30)</f>
        <v>350</v>
      </c>
      <c r="Y30" s="44"/>
    </row>
    <row r="31" spans="1:25" ht="20.100000000000001" customHeight="1" x14ac:dyDescent="0.25">
      <c r="A31" s="43">
        <v>2</v>
      </c>
      <c r="B31" s="22" t="s">
        <v>164</v>
      </c>
      <c r="C31" s="57">
        <v>13459</v>
      </c>
      <c r="D31" s="57">
        <v>333</v>
      </c>
      <c r="E31" s="72" t="s">
        <v>20</v>
      </c>
      <c r="F31" s="71">
        <v>0</v>
      </c>
      <c r="G31" s="71">
        <v>0</v>
      </c>
      <c r="H31" s="71">
        <v>0</v>
      </c>
      <c r="I31" s="71">
        <v>59</v>
      </c>
      <c r="J31" s="71">
        <v>13</v>
      </c>
      <c r="K31" s="71">
        <v>20</v>
      </c>
      <c r="L31" s="71">
        <v>25</v>
      </c>
      <c r="M31" s="14" t="s">
        <v>30</v>
      </c>
      <c r="N31" s="71">
        <v>0</v>
      </c>
      <c r="O31" s="71">
        <v>0</v>
      </c>
      <c r="P31" s="71">
        <v>11</v>
      </c>
      <c r="Q31" s="71">
        <v>13</v>
      </c>
      <c r="R31" s="71">
        <v>0</v>
      </c>
      <c r="S31" s="71">
        <v>0</v>
      </c>
      <c r="T31" s="71">
        <v>25</v>
      </c>
      <c r="U31" s="71">
        <v>0</v>
      </c>
      <c r="V31" s="71">
        <v>20</v>
      </c>
      <c r="W31" s="71">
        <v>25</v>
      </c>
      <c r="X31" s="52">
        <f t="shared" si="1"/>
        <v>211</v>
      </c>
      <c r="Y31" s="44"/>
    </row>
    <row r="32" spans="1:25" ht="19.5" customHeight="1" x14ac:dyDescent="0.25">
      <c r="A32" s="43">
        <v>3</v>
      </c>
      <c r="B32" s="22" t="s">
        <v>28</v>
      </c>
      <c r="C32" s="57">
        <v>1325</v>
      </c>
      <c r="D32" s="57">
        <v>22</v>
      </c>
      <c r="E32" s="70" t="s">
        <v>20</v>
      </c>
      <c r="F32" s="71">
        <v>13</v>
      </c>
      <c r="G32" s="71">
        <v>9</v>
      </c>
      <c r="H32" s="71">
        <v>5</v>
      </c>
      <c r="I32" s="14" t="s">
        <v>144</v>
      </c>
      <c r="J32" s="71">
        <v>0</v>
      </c>
      <c r="K32" s="71">
        <v>0</v>
      </c>
      <c r="L32" s="71">
        <v>3</v>
      </c>
      <c r="M32" s="71">
        <v>11</v>
      </c>
      <c r="N32" s="14" t="s">
        <v>82</v>
      </c>
      <c r="O32" s="71">
        <v>10</v>
      </c>
      <c r="P32" s="71">
        <v>16</v>
      </c>
      <c r="Q32" s="71">
        <v>16</v>
      </c>
      <c r="R32" s="71">
        <v>16</v>
      </c>
      <c r="S32" s="71">
        <v>13</v>
      </c>
      <c r="T32" s="71">
        <v>16</v>
      </c>
      <c r="U32" s="71">
        <v>20</v>
      </c>
      <c r="V32" s="71">
        <v>13</v>
      </c>
      <c r="W32" s="71">
        <v>10</v>
      </c>
      <c r="X32" s="52">
        <f t="shared" si="1"/>
        <v>171</v>
      </c>
      <c r="Y32" s="44"/>
    </row>
    <row r="33" spans="1:25" ht="20.100000000000001" customHeight="1" x14ac:dyDescent="0.25">
      <c r="A33" s="43">
        <v>4</v>
      </c>
      <c r="B33" s="11" t="s">
        <v>169</v>
      </c>
      <c r="C33" s="60">
        <v>13549</v>
      </c>
      <c r="D33" s="152">
        <v>911</v>
      </c>
      <c r="E33" s="72" t="s">
        <v>20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95</v>
      </c>
      <c r="L33" s="71">
        <v>5</v>
      </c>
      <c r="M33" s="71">
        <v>5</v>
      </c>
      <c r="N33" s="71">
        <v>0</v>
      </c>
      <c r="O33" s="71">
        <v>0</v>
      </c>
      <c r="P33" s="71">
        <v>7</v>
      </c>
      <c r="Q33" s="71">
        <v>9</v>
      </c>
      <c r="R33" s="71">
        <v>0</v>
      </c>
      <c r="S33" s="71">
        <v>0</v>
      </c>
      <c r="T33" s="71">
        <v>10</v>
      </c>
      <c r="U33" s="71">
        <v>13</v>
      </c>
      <c r="V33" s="71">
        <v>9</v>
      </c>
      <c r="W33" s="71">
        <v>16</v>
      </c>
      <c r="X33" s="52">
        <f t="shared" si="1"/>
        <v>169</v>
      </c>
      <c r="Y33" s="44"/>
    </row>
    <row r="34" spans="1:25" ht="20.100000000000001" customHeight="1" x14ac:dyDescent="0.25">
      <c r="A34" s="74">
        <v>5</v>
      </c>
      <c r="B34" s="11" t="s">
        <v>15</v>
      </c>
      <c r="C34" s="60">
        <v>2200</v>
      </c>
      <c r="D34" s="60">
        <v>85</v>
      </c>
      <c r="E34" s="70" t="s">
        <v>20</v>
      </c>
      <c r="F34" s="71">
        <v>11</v>
      </c>
      <c r="G34" s="71">
        <v>10</v>
      </c>
      <c r="H34" s="71">
        <v>4</v>
      </c>
      <c r="I34" s="14" t="s">
        <v>144</v>
      </c>
      <c r="J34" s="71">
        <v>8</v>
      </c>
      <c r="K34" s="71">
        <v>8</v>
      </c>
      <c r="L34" s="71">
        <v>4</v>
      </c>
      <c r="M34" s="71">
        <v>4</v>
      </c>
      <c r="N34" s="71">
        <v>0</v>
      </c>
      <c r="O34" s="71">
        <v>0</v>
      </c>
      <c r="P34" s="71">
        <v>8</v>
      </c>
      <c r="Q34" s="71">
        <v>8</v>
      </c>
      <c r="R34" s="71">
        <v>20</v>
      </c>
      <c r="S34" s="71">
        <v>20</v>
      </c>
      <c r="T34" s="71">
        <v>9</v>
      </c>
      <c r="U34" s="71">
        <v>16</v>
      </c>
      <c r="V34" s="71">
        <v>5</v>
      </c>
      <c r="W34" s="71">
        <v>8</v>
      </c>
      <c r="X34" s="52">
        <f t="shared" si="1"/>
        <v>143</v>
      </c>
    </row>
    <row r="35" spans="1:25" ht="20.100000000000001" customHeight="1" x14ac:dyDescent="0.25">
      <c r="A35" s="43">
        <v>6</v>
      </c>
      <c r="B35" s="153" t="s">
        <v>105</v>
      </c>
      <c r="C35" s="187">
        <v>2430</v>
      </c>
      <c r="D35" s="215">
        <v>13</v>
      </c>
      <c r="E35" s="72" t="s">
        <v>20</v>
      </c>
      <c r="F35" s="154">
        <v>0</v>
      </c>
      <c r="G35" s="154">
        <v>0</v>
      </c>
      <c r="H35" s="154">
        <v>10</v>
      </c>
      <c r="I35" s="155" t="s">
        <v>144</v>
      </c>
      <c r="J35" s="154">
        <v>20</v>
      </c>
      <c r="K35" s="154">
        <v>13</v>
      </c>
      <c r="L35" s="154">
        <v>20</v>
      </c>
      <c r="M35" s="154">
        <v>25</v>
      </c>
      <c r="N35" s="154">
        <v>25</v>
      </c>
      <c r="O35" s="154">
        <v>25</v>
      </c>
      <c r="P35" s="71">
        <v>0</v>
      </c>
      <c r="Q35" s="71">
        <v>0</v>
      </c>
      <c r="R35" s="71">
        <v>0</v>
      </c>
      <c r="S35" s="71">
        <v>0</v>
      </c>
      <c r="T35" s="71">
        <v>0</v>
      </c>
      <c r="U35" s="71">
        <v>0</v>
      </c>
      <c r="V35" s="71">
        <v>0</v>
      </c>
      <c r="W35" s="71">
        <v>0</v>
      </c>
      <c r="X35" s="52">
        <f t="shared" si="1"/>
        <v>138</v>
      </c>
      <c r="Y35" s="44"/>
    </row>
    <row r="36" spans="1:25" ht="20.100000000000001" customHeight="1" x14ac:dyDescent="0.25">
      <c r="A36" s="43">
        <v>7</v>
      </c>
      <c r="B36" s="22" t="s">
        <v>362</v>
      </c>
      <c r="C36" s="57">
        <v>17013</v>
      </c>
      <c r="D36" s="57">
        <v>771</v>
      </c>
      <c r="E36" s="70" t="s">
        <v>20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183">
        <f>SUM(61*0.9)</f>
        <v>54.9</v>
      </c>
      <c r="P36" s="71">
        <v>13</v>
      </c>
      <c r="Q36" s="71">
        <v>11</v>
      </c>
      <c r="R36" s="71">
        <v>13</v>
      </c>
      <c r="S36" s="71">
        <v>16</v>
      </c>
      <c r="T36" s="71">
        <v>0</v>
      </c>
      <c r="U36" s="71">
        <v>0</v>
      </c>
      <c r="V36" s="71">
        <v>10</v>
      </c>
      <c r="W36" s="71">
        <v>9</v>
      </c>
      <c r="X36" s="52">
        <f t="shared" si="1"/>
        <v>126.9</v>
      </c>
      <c r="Y36" s="44"/>
    </row>
    <row r="37" spans="1:25" ht="20.100000000000001" customHeight="1" x14ac:dyDescent="0.25">
      <c r="A37" s="43">
        <v>8</v>
      </c>
      <c r="B37" s="158" t="s">
        <v>163</v>
      </c>
      <c r="C37" s="209">
        <v>2273</v>
      </c>
      <c r="D37" s="209">
        <v>165</v>
      </c>
      <c r="E37" s="72" t="s">
        <v>20</v>
      </c>
      <c r="F37" s="71">
        <v>0</v>
      </c>
      <c r="G37" s="71">
        <v>0</v>
      </c>
      <c r="H37" s="71">
        <v>0</v>
      </c>
      <c r="I37" s="71">
        <v>29</v>
      </c>
      <c r="J37" s="71">
        <v>16</v>
      </c>
      <c r="K37" s="71">
        <v>10</v>
      </c>
      <c r="L37" s="71">
        <v>10</v>
      </c>
      <c r="M37" s="71">
        <v>10</v>
      </c>
      <c r="N37" s="71">
        <v>11</v>
      </c>
      <c r="O37" s="71">
        <v>11</v>
      </c>
      <c r="P37" s="71">
        <v>0</v>
      </c>
      <c r="Q37" s="71">
        <v>0</v>
      </c>
      <c r="R37" s="71">
        <v>0</v>
      </c>
      <c r="S37" s="71">
        <v>0</v>
      </c>
      <c r="T37" s="71">
        <v>11</v>
      </c>
      <c r="U37" s="71">
        <v>11</v>
      </c>
      <c r="V37" s="71">
        <v>6</v>
      </c>
      <c r="W37" s="14" t="s">
        <v>30</v>
      </c>
      <c r="X37" s="52">
        <f t="shared" si="1"/>
        <v>125</v>
      </c>
      <c r="Y37" s="44"/>
    </row>
    <row r="38" spans="1:25" ht="20.100000000000001" customHeight="1" x14ac:dyDescent="0.25">
      <c r="A38" s="74">
        <v>9</v>
      </c>
      <c r="B38" s="11" t="s">
        <v>167</v>
      </c>
      <c r="C38" s="60">
        <v>4635</v>
      </c>
      <c r="D38" s="60">
        <v>15</v>
      </c>
      <c r="E38" s="70" t="s">
        <v>20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79</v>
      </c>
      <c r="L38" s="71">
        <v>9</v>
      </c>
      <c r="M38" s="71">
        <v>9</v>
      </c>
      <c r="N38" s="71">
        <v>0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71">
        <v>0</v>
      </c>
      <c r="U38" s="71">
        <v>0</v>
      </c>
      <c r="V38" s="71">
        <v>0</v>
      </c>
      <c r="W38" s="71">
        <v>0</v>
      </c>
      <c r="X38" s="52">
        <f t="shared" si="1"/>
        <v>97</v>
      </c>
      <c r="Y38" s="44"/>
    </row>
    <row r="39" spans="1:25" ht="20.100000000000001" customHeight="1" x14ac:dyDescent="0.25">
      <c r="A39" s="43">
        <v>10</v>
      </c>
      <c r="B39" s="22" t="s">
        <v>168</v>
      </c>
      <c r="C39" s="57">
        <v>13622</v>
      </c>
      <c r="D39" s="57">
        <v>48</v>
      </c>
      <c r="E39" s="70" t="s">
        <v>20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71</v>
      </c>
      <c r="L39" s="71">
        <v>0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71">
        <v>0</v>
      </c>
      <c r="V39" s="71">
        <v>0</v>
      </c>
      <c r="W39" s="71">
        <v>0</v>
      </c>
      <c r="X39" s="52">
        <f t="shared" si="1"/>
        <v>71</v>
      </c>
      <c r="Y39" s="44"/>
    </row>
    <row r="40" spans="1:25" ht="20.100000000000001" customHeight="1" x14ac:dyDescent="0.25">
      <c r="A40" s="43">
        <v>11</v>
      </c>
      <c r="B40" s="153" t="s">
        <v>33</v>
      </c>
      <c r="C40" s="190">
        <v>1450</v>
      </c>
      <c r="D40" s="174">
        <v>90</v>
      </c>
      <c r="E40" s="70" t="s">
        <v>20</v>
      </c>
      <c r="F40" s="154">
        <v>20</v>
      </c>
      <c r="G40" s="154">
        <v>16</v>
      </c>
      <c r="H40" s="154">
        <v>25</v>
      </c>
      <c r="I40" s="155" t="s">
        <v>144</v>
      </c>
      <c r="J40" s="71">
        <v>0</v>
      </c>
      <c r="K40" s="71">
        <v>0</v>
      </c>
      <c r="L40" s="71">
        <v>0</v>
      </c>
      <c r="M40" s="71">
        <v>0</v>
      </c>
      <c r="N40" s="71">
        <v>0</v>
      </c>
      <c r="O40" s="71">
        <v>0</v>
      </c>
      <c r="P40" s="71">
        <v>0</v>
      </c>
      <c r="Q40" s="71">
        <v>0</v>
      </c>
      <c r="R40" s="71">
        <v>0</v>
      </c>
      <c r="S40" s="71">
        <v>0</v>
      </c>
      <c r="T40" s="71">
        <v>0</v>
      </c>
      <c r="U40" s="71">
        <v>0</v>
      </c>
      <c r="V40" s="71">
        <v>0</v>
      </c>
      <c r="W40" s="71">
        <v>0</v>
      </c>
      <c r="X40" s="52">
        <f t="shared" si="1"/>
        <v>61</v>
      </c>
    </row>
    <row r="41" spans="1:25" ht="20.100000000000001" customHeight="1" x14ac:dyDescent="0.25">
      <c r="A41" s="43">
        <v>12</v>
      </c>
      <c r="B41" s="16" t="s">
        <v>184</v>
      </c>
      <c r="C41" s="212">
        <v>11270</v>
      </c>
      <c r="D41" s="212">
        <v>39</v>
      </c>
      <c r="E41" s="70" t="s">
        <v>20</v>
      </c>
      <c r="F41" s="71">
        <v>0</v>
      </c>
      <c r="G41" s="71">
        <v>0</v>
      </c>
      <c r="H41" s="71">
        <v>0</v>
      </c>
      <c r="I41" s="71">
        <v>16</v>
      </c>
      <c r="J41" s="71">
        <v>10</v>
      </c>
      <c r="K41" s="71">
        <v>11</v>
      </c>
      <c r="L41" s="71">
        <v>8</v>
      </c>
      <c r="M41" s="71">
        <v>7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71">
        <v>0</v>
      </c>
      <c r="T41" s="71">
        <v>0</v>
      </c>
      <c r="U41" s="71">
        <v>0</v>
      </c>
      <c r="V41" s="71">
        <v>4</v>
      </c>
      <c r="W41" s="71">
        <v>0</v>
      </c>
      <c r="X41" s="52">
        <f t="shared" si="1"/>
        <v>56</v>
      </c>
      <c r="Y41" s="44"/>
    </row>
    <row r="42" spans="1:25" ht="20.100000000000001" customHeight="1" x14ac:dyDescent="0.25">
      <c r="A42" s="74">
        <v>13</v>
      </c>
      <c r="B42" s="11" t="s">
        <v>240</v>
      </c>
      <c r="C42" s="152">
        <v>16918</v>
      </c>
      <c r="D42" s="152">
        <v>57</v>
      </c>
      <c r="E42" s="70" t="s">
        <v>20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16</v>
      </c>
      <c r="M42" s="71">
        <v>20</v>
      </c>
      <c r="N42" s="71">
        <v>0</v>
      </c>
      <c r="O42" s="71">
        <v>0</v>
      </c>
      <c r="P42" s="71">
        <v>9</v>
      </c>
      <c r="Q42" s="71">
        <v>10</v>
      </c>
      <c r="R42" s="71">
        <v>0</v>
      </c>
      <c r="S42" s="71">
        <v>0</v>
      </c>
      <c r="T42" s="71">
        <v>0</v>
      </c>
      <c r="U42" s="71">
        <v>0</v>
      </c>
      <c r="V42" s="71">
        <v>0</v>
      </c>
      <c r="W42" s="71">
        <v>0</v>
      </c>
      <c r="X42" s="52">
        <f t="shared" si="1"/>
        <v>55</v>
      </c>
      <c r="Y42" s="44"/>
    </row>
    <row r="43" spans="1:25" ht="20.100000000000001" customHeight="1" x14ac:dyDescent="0.25">
      <c r="A43" s="74">
        <v>14</v>
      </c>
      <c r="B43" s="210" t="s">
        <v>245</v>
      </c>
      <c r="C43" s="213">
        <v>8711</v>
      </c>
      <c r="D43" s="213">
        <v>122</v>
      </c>
      <c r="E43" s="70" t="s">
        <v>20</v>
      </c>
      <c r="F43" s="154">
        <v>0</v>
      </c>
      <c r="G43" s="154">
        <v>0</v>
      </c>
      <c r="H43" s="154">
        <v>0</v>
      </c>
      <c r="I43" s="154">
        <v>0</v>
      </c>
      <c r="J43" s="154">
        <v>0</v>
      </c>
      <c r="K43" s="154">
        <v>0</v>
      </c>
      <c r="L43" s="154">
        <v>11</v>
      </c>
      <c r="M43" s="154">
        <v>13</v>
      </c>
      <c r="N43" s="154">
        <v>20</v>
      </c>
      <c r="O43" s="154">
        <v>9</v>
      </c>
      <c r="P43" s="71">
        <v>0</v>
      </c>
      <c r="Q43" s="71">
        <v>0</v>
      </c>
      <c r="R43" s="71">
        <v>0</v>
      </c>
      <c r="S43" s="71">
        <v>0</v>
      </c>
      <c r="T43" s="71">
        <v>0</v>
      </c>
      <c r="U43" s="71">
        <v>0</v>
      </c>
      <c r="V43" s="71">
        <v>0</v>
      </c>
      <c r="W43" s="71">
        <v>0</v>
      </c>
      <c r="X43" s="52">
        <f t="shared" si="1"/>
        <v>53</v>
      </c>
      <c r="Y43" s="44"/>
    </row>
    <row r="44" spans="1:25" ht="20.100000000000001" customHeight="1" x14ac:dyDescent="0.25">
      <c r="A44" s="74">
        <v>15</v>
      </c>
      <c r="B44" s="11" t="s">
        <v>29</v>
      </c>
      <c r="C44" s="152">
        <v>3196</v>
      </c>
      <c r="D44" s="60">
        <v>149</v>
      </c>
      <c r="E44" s="70" t="s">
        <v>20</v>
      </c>
      <c r="F44" s="14">
        <v>8</v>
      </c>
      <c r="G44" s="71">
        <v>25</v>
      </c>
      <c r="H44" s="71">
        <v>16</v>
      </c>
      <c r="I44" s="14" t="s">
        <v>144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1">
        <v>0</v>
      </c>
      <c r="S44" s="71">
        <v>0</v>
      </c>
      <c r="T44" s="71">
        <v>0</v>
      </c>
      <c r="U44" s="71">
        <v>0</v>
      </c>
      <c r="V44" s="71">
        <v>0</v>
      </c>
      <c r="W44" s="71">
        <v>0</v>
      </c>
      <c r="X44" s="52">
        <f t="shared" si="1"/>
        <v>49</v>
      </c>
    </row>
    <row r="45" spans="1:25" ht="20.100000000000001" customHeight="1" x14ac:dyDescent="0.25">
      <c r="A45" s="74">
        <v>16</v>
      </c>
      <c r="B45" s="11" t="s">
        <v>170</v>
      </c>
      <c r="C45" s="60">
        <v>11344</v>
      </c>
      <c r="D45" s="60">
        <v>68</v>
      </c>
      <c r="E45" s="70" t="s">
        <v>20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36</v>
      </c>
      <c r="L45" s="71">
        <v>7</v>
      </c>
      <c r="M45" s="71">
        <v>6</v>
      </c>
      <c r="N45" s="71">
        <v>0</v>
      </c>
      <c r="O45" s="71">
        <v>0</v>
      </c>
      <c r="P45" s="71">
        <v>0</v>
      </c>
      <c r="Q45" s="71">
        <v>0</v>
      </c>
      <c r="R45" s="71">
        <v>0</v>
      </c>
      <c r="S45" s="71">
        <v>0</v>
      </c>
      <c r="T45" s="71">
        <v>0</v>
      </c>
      <c r="U45" s="71">
        <v>0</v>
      </c>
      <c r="V45" s="71">
        <v>0</v>
      </c>
      <c r="W45" s="71">
        <v>0</v>
      </c>
      <c r="X45" s="52">
        <f t="shared" si="1"/>
        <v>49</v>
      </c>
      <c r="Y45" s="44"/>
    </row>
    <row r="46" spans="1:25" ht="20.100000000000001" customHeight="1" x14ac:dyDescent="0.25">
      <c r="A46" s="43">
        <v>17</v>
      </c>
      <c r="B46" s="22" t="s">
        <v>461</v>
      </c>
      <c r="C46" s="57">
        <v>1466</v>
      </c>
      <c r="D46" s="195">
        <v>99</v>
      </c>
      <c r="E46" s="72" t="s">
        <v>20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201">
        <f>SUM(50*0.75)</f>
        <v>37.5</v>
      </c>
      <c r="R46" s="71">
        <v>0</v>
      </c>
      <c r="S46" s="71">
        <v>0</v>
      </c>
      <c r="T46" s="71">
        <v>0</v>
      </c>
      <c r="U46" s="71">
        <v>0</v>
      </c>
      <c r="V46" s="71">
        <v>8</v>
      </c>
      <c r="W46" s="14" t="s">
        <v>30</v>
      </c>
      <c r="X46" s="52">
        <f t="shared" si="1"/>
        <v>45.5</v>
      </c>
      <c r="Y46" s="73"/>
    </row>
    <row r="47" spans="1:25" ht="20.100000000000001" customHeight="1" x14ac:dyDescent="0.25">
      <c r="A47" s="74">
        <v>18</v>
      </c>
      <c r="B47" s="211" t="s">
        <v>234</v>
      </c>
      <c r="C47" s="214">
        <v>16618</v>
      </c>
      <c r="D47" s="216">
        <v>11</v>
      </c>
      <c r="E47" s="70" t="s">
        <v>20</v>
      </c>
      <c r="F47" s="71">
        <v>0</v>
      </c>
      <c r="G47" s="71">
        <v>0</v>
      </c>
      <c r="H47" s="71">
        <v>0</v>
      </c>
      <c r="I47" s="71">
        <v>0</v>
      </c>
      <c r="J47" s="71">
        <v>11</v>
      </c>
      <c r="K47" s="71">
        <v>16</v>
      </c>
      <c r="L47" s="71">
        <v>6</v>
      </c>
      <c r="M47" s="71">
        <v>8</v>
      </c>
      <c r="N47" s="71">
        <v>0</v>
      </c>
      <c r="O47" s="71">
        <v>0</v>
      </c>
      <c r="P47" s="71">
        <v>0</v>
      </c>
      <c r="Q47" s="71">
        <v>0</v>
      </c>
      <c r="R47" s="71">
        <v>0</v>
      </c>
      <c r="S47" s="71">
        <v>0</v>
      </c>
      <c r="T47" s="71">
        <v>0</v>
      </c>
      <c r="U47" s="71">
        <v>0</v>
      </c>
      <c r="V47" s="71">
        <v>0</v>
      </c>
      <c r="W47" s="71">
        <v>0</v>
      </c>
      <c r="X47" s="52">
        <f t="shared" si="1"/>
        <v>41</v>
      </c>
      <c r="Y47" s="44"/>
    </row>
    <row r="48" spans="1:25" ht="20.100000000000001" customHeight="1" x14ac:dyDescent="0.25">
      <c r="A48" s="74">
        <v>19</v>
      </c>
      <c r="B48" s="22" t="s">
        <v>377</v>
      </c>
      <c r="C48" s="58">
        <v>150229</v>
      </c>
      <c r="D48" s="57">
        <v>117</v>
      </c>
      <c r="E48" s="70" t="s">
        <v>20</v>
      </c>
      <c r="F48" s="71">
        <v>0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71">
        <v>0</v>
      </c>
      <c r="N48" s="71">
        <v>0</v>
      </c>
      <c r="O48" s="71">
        <v>0</v>
      </c>
      <c r="P48" s="71">
        <v>20</v>
      </c>
      <c r="Q48" s="71">
        <v>20</v>
      </c>
      <c r="R48" s="71">
        <v>0</v>
      </c>
      <c r="S48" s="71">
        <v>0</v>
      </c>
      <c r="T48" s="71">
        <v>0</v>
      </c>
      <c r="U48" s="71">
        <v>0</v>
      </c>
      <c r="V48" s="71">
        <v>0</v>
      </c>
      <c r="W48" s="71">
        <v>0</v>
      </c>
      <c r="X48" s="52">
        <f t="shared" si="1"/>
        <v>40</v>
      </c>
    </row>
    <row r="49" spans="1:25" ht="20.100000000000001" customHeight="1" x14ac:dyDescent="0.25">
      <c r="A49" s="74">
        <v>20</v>
      </c>
      <c r="B49" s="11" t="s">
        <v>13</v>
      </c>
      <c r="C49" s="60">
        <v>2556</v>
      </c>
      <c r="D49" s="60">
        <v>69</v>
      </c>
      <c r="E49" s="70" t="s">
        <v>20</v>
      </c>
      <c r="F49" s="71">
        <v>10</v>
      </c>
      <c r="G49" s="71">
        <v>8</v>
      </c>
      <c r="H49" s="71">
        <v>0</v>
      </c>
      <c r="I49" s="14">
        <v>0</v>
      </c>
      <c r="J49" s="71">
        <v>9</v>
      </c>
      <c r="K49" s="71">
        <v>9</v>
      </c>
      <c r="L49" s="71">
        <v>0</v>
      </c>
      <c r="M49" s="71">
        <v>0</v>
      </c>
      <c r="N49" s="71">
        <v>0</v>
      </c>
      <c r="O49" s="71">
        <v>0</v>
      </c>
      <c r="P49" s="71">
        <v>0</v>
      </c>
      <c r="Q49" s="71">
        <v>0</v>
      </c>
      <c r="R49" s="71">
        <v>0</v>
      </c>
      <c r="S49" s="71">
        <v>0</v>
      </c>
      <c r="T49" s="71">
        <v>0</v>
      </c>
      <c r="U49" s="71">
        <v>0</v>
      </c>
      <c r="V49" s="71">
        <v>0</v>
      </c>
      <c r="W49" s="71">
        <v>0</v>
      </c>
      <c r="X49" s="52">
        <f t="shared" si="1"/>
        <v>36</v>
      </c>
      <c r="Y49" s="44"/>
    </row>
    <row r="50" spans="1:25" ht="20.100000000000001" customHeight="1" x14ac:dyDescent="0.25">
      <c r="A50" s="74">
        <v>21</v>
      </c>
      <c r="B50" s="11" t="s">
        <v>124</v>
      </c>
      <c r="C50" s="60">
        <v>1337</v>
      </c>
      <c r="D50" s="60">
        <v>61</v>
      </c>
      <c r="E50" s="70" t="s">
        <v>20</v>
      </c>
      <c r="F50" s="71">
        <v>0</v>
      </c>
      <c r="G50" s="71">
        <v>25</v>
      </c>
      <c r="H50" s="71">
        <v>9</v>
      </c>
      <c r="I50" s="14" t="s">
        <v>144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71">
        <v>0</v>
      </c>
      <c r="Q50" s="71">
        <v>0</v>
      </c>
      <c r="R50" s="71">
        <v>0</v>
      </c>
      <c r="S50" s="71">
        <v>0</v>
      </c>
      <c r="T50" s="71">
        <v>0</v>
      </c>
      <c r="U50" s="71">
        <v>0</v>
      </c>
      <c r="V50" s="71">
        <v>0</v>
      </c>
      <c r="W50" s="71">
        <v>0</v>
      </c>
      <c r="X50" s="52">
        <f t="shared" si="1"/>
        <v>34</v>
      </c>
      <c r="Y50" s="44"/>
    </row>
    <row r="51" spans="1:25" ht="20.100000000000001" customHeight="1" x14ac:dyDescent="0.25">
      <c r="A51" s="74">
        <v>22</v>
      </c>
      <c r="B51" s="16" t="s">
        <v>69</v>
      </c>
      <c r="C51" s="59">
        <v>3448</v>
      </c>
      <c r="D51" s="59">
        <v>63</v>
      </c>
      <c r="E51" s="70" t="s">
        <v>20</v>
      </c>
      <c r="F51" s="14" t="s">
        <v>30</v>
      </c>
      <c r="G51" s="14" t="s">
        <v>82</v>
      </c>
      <c r="H51" s="71">
        <v>0</v>
      </c>
      <c r="I51" s="14">
        <v>0</v>
      </c>
      <c r="J51" s="71">
        <v>0</v>
      </c>
      <c r="K51" s="71">
        <v>0</v>
      </c>
      <c r="L51" s="71">
        <v>0</v>
      </c>
      <c r="M51" s="71">
        <v>0</v>
      </c>
      <c r="N51" s="71">
        <v>0</v>
      </c>
      <c r="O51" s="71">
        <v>0</v>
      </c>
      <c r="P51" s="71">
        <v>10</v>
      </c>
      <c r="Q51" s="14" t="s">
        <v>82</v>
      </c>
      <c r="R51" s="71">
        <v>0</v>
      </c>
      <c r="S51" s="71">
        <v>0</v>
      </c>
      <c r="T51" s="71">
        <v>0</v>
      </c>
      <c r="U51" s="71">
        <v>0</v>
      </c>
      <c r="V51" s="71">
        <v>11</v>
      </c>
      <c r="W51" s="71">
        <v>13</v>
      </c>
      <c r="X51" s="52">
        <f t="shared" si="1"/>
        <v>34</v>
      </c>
      <c r="Y51" s="44"/>
    </row>
    <row r="52" spans="1:25" ht="20.100000000000001" customHeight="1" x14ac:dyDescent="0.25">
      <c r="A52" s="74">
        <v>23</v>
      </c>
      <c r="B52" s="179" t="s">
        <v>316</v>
      </c>
      <c r="C52" s="181"/>
      <c r="D52" s="180">
        <v>81</v>
      </c>
      <c r="E52" s="70" t="s">
        <v>20</v>
      </c>
      <c r="F52" s="154">
        <v>0</v>
      </c>
      <c r="G52" s="154">
        <v>0</v>
      </c>
      <c r="H52" s="155">
        <v>0</v>
      </c>
      <c r="I52" s="155">
        <v>0</v>
      </c>
      <c r="J52" s="154">
        <v>0</v>
      </c>
      <c r="K52" s="154">
        <v>0</v>
      </c>
      <c r="L52" s="154">
        <v>0</v>
      </c>
      <c r="M52" s="154">
        <v>0</v>
      </c>
      <c r="N52" s="154">
        <v>13</v>
      </c>
      <c r="O52" s="154">
        <v>20</v>
      </c>
      <c r="P52" s="71">
        <v>0</v>
      </c>
      <c r="Q52" s="71">
        <v>0</v>
      </c>
      <c r="R52" s="71">
        <v>0</v>
      </c>
      <c r="S52" s="71">
        <v>0</v>
      </c>
      <c r="T52" s="71">
        <v>0</v>
      </c>
      <c r="U52" s="71">
        <v>0</v>
      </c>
      <c r="V52" s="71">
        <v>0</v>
      </c>
      <c r="W52" s="71">
        <v>0</v>
      </c>
      <c r="X52" s="52">
        <f t="shared" si="1"/>
        <v>33</v>
      </c>
    </row>
    <row r="53" spans="1:25" ht="20.100000000000001" customHeight="1" x14ac:dyDescent="0.25">
      <c r="A53" s="74">
        <v>24</v>
      </c>
      <c r="B53" s="11" t="s">
        <v>54</v>
      </c>
      <c r="C53" s="12">
        <v>14225</v>
      </c>
      <c r="D53" s="152">
        <v>70</v>
      </c>
      <c r="E53" s="70" t="s">
        <v>20</v>
      </c>
      <c r="F53" s="71">
        <v>16</v>
      </c>
      <c r="G53" s="71">
        <v>13</v>
      </c>
      <c r="H53" s="71">
        <v>0</v>
      </c>
      <c r="I53" s="14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  <c r="P53" s="71">
        <v>0</v>
      </c>
      <c r="Q53" s="71">
        <v>0</v>
      </c>
      <c r="R53" s="71">
        <v>0</v>
      </c>
      <c r="S53" s="71">
        <v>0</v>
      </c>
      <c r="T53" s="71">
        <v>0</v>
      </c>
      <c r="U53" s="71">
        <v>0</v>
      </c>
      <c r="V53" s="71">
        <v>0</v>
      </c>
      <c r="W53" s="71">
        <v>0</v>
      </c>
      <c r="X53" s="52">
        <f t="shared" si="1"/>
        <v>29</v>
      </c>
    </row>
    <row r="54" spans="1:25" ht="20.100000000000001" customHeight="1" x14ac:dyDescent="0.25">
      <c r="A54" s="74">
        <v>25</v>
      </c>
      <c r="B54" s="22" t="s">
        <v>363</v>
      </c>
      <c r="C54" s="57">
        <v>9798</v>
      </c>
      <c r="D54" s="58">
        <v>56</v>
      </c>
      <c r="E54" s="70" t="s">
        <v>20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0</v>
      </c>
      <c r="M54" s="71">
        <v>0</v>
      </c>
      <c r="N54" s="71">
        <v>0</v>
      </c>
      <c r="O54" s="183">
        <f>SUM(32*0.9)</f>
        <v>28.8</v>
      </c>
      <c r="P54" s="71">
        <v>0</v>
      </c>
      <c r="Q54" s="71">
        <v>0</v>
      </c>
      <c r="R54" s="71">
        <v>0</v>
      </c>
      <c r="S54" s="71">
        <v>0</v>
      </c>
      <c r="T54" s="71">
        <v>0</v>
      </c>
      <c r="U54" s="71">
        <v>0</v>
      </c>
      <c r="V54" s="71">
        <v>0</v>
      </c>
      <c r="W54" s="71">
        <v>0</v>
      </c>
      <c r="X54" s="52">
        <f t="shared" si="1"/>
        <v>28.8</v>
      </c>
    </row>
    <row r="55" spans="1:25" ht="20.100000000000001" customHeight="1" x14ac:dyDescent="0.25">
      <c r="A55" s="74">
        <v>26</v>
      </c>
      <c r="B55" s="11" t="s">
        <v>128</v>
      </c>
      <c r="C55" s="60">
        <v>13526</v>
      </c>
      <c r="D55" s="152">
        <v>99</v>
      </c>
      <c r="E55" s="70" t="s">
        <v>20</v>
      </c>
      <c r="F55" s="71">
        <v>0</v>
      </c>
      <c r="G55" s="71">
        <v>28</v>
      </c>
      <c r="H55" s="71">
        <v>0</v>
      </c>
      <c r="I55" s="71">
        <v>0</v>
      </c>
      <c r="J55" s="71">
        <v>0</v>
      </c>
      <c r="K55" s="71">
        <v>0</v>
      </c>
      <c r="L55" s="71">
        <v>0</v>
      </c>
      <c r="M55" s="71">
        <v>0</v>
      </c>
      <c r="N55" s="71">
        <v>0</v>
      </c>
      <c r="O55" s="71">
        <v>0</v>
      </c>
      <c r="P55" s="71">
        <v>0</v>
      </c>
      <c r="Q55" s="71">
        <v>0</v>
      </c>
      <c r="R55" s="71">
        <v>0</v>
      </c>
      <c r="S55" s="71">
        <v>0</v>
      </c>
      <c r="T55" s="71">
        <v>0</v>
      </c>
      <c r="U55" s="71">
        <v>0</v>
      </c>
      <c r="V55" s="71">
        <v>0</v>
      </c>
      <c r="W55" s="71">
        <v>0</v>
      </c>
      <c r="X55" s="52">
        <f t="shared" si="1"/>
        <v>28</v>
      </c>
    </row>
    <row r="56" spans="1:25" ht="20.100000000000001" customHeight="1" x14ac:dyDescent="0.25">
      <c r="A56" s="74">
        <v>27</v>
      </c>
      <c r="B56" s="11" t="s">
        <v>35</v>
      </c>
      <c r="C56" s="60">
        <v>1287</v>
      </c>
      <c r="D56" s="152">
        <v>247</v>
      </c>
      <c r="E56" s="70" t="s">
        <v>20</v>
      </c>
      <c r="F56" s="14">
        <v>9</v>
      </c>
      <c r="G56" s="71">
        <v>11</v>
      </c>
      <c r="H56" s="71">
        <v>6</v>
      </c>
      <c r="I56" s="14" t="s">
        <v>144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  <c r="O56" s="71">
        <v>0</v>
      </c>
      <c r="P56" s="71">
        <v>0</v>
      </c>
      <c r="Q56" s="71">
        <v>0</v>
      </c>
      <c r="R56" s="71">
        <v>0</v>
      </c>
      <c r="S56" s="71">
        <v>0</v>
      </c>
      <c r="T56" s="71">
        <v>0</v>
      </c>
      <c r="U56" s="71">
        <v>0</v>
      </c>
      <c r="V56" s="71">
        <v>0</v>
      </c>
      <c r="W56" s="71">
        <v>0</v>
      </c>
      <c r="X56" s="52">
        <f t="shared" si="1"/>
        <v>26</v>
      </c>
    </row>
    <row r="57" spans="1:25" ht="20.100000000000001" customHeight="1" x14ac:dyDescent="0.25">
      <c r="A57" s="74">
        <v>28</v>
      </c>
      <c r="B57" s="16" t="s">
        <v>120</v>
      </c>
      <c r="C57" s="59">
        <v>2240</v>
      </c>
      <c r="D57" s="131">
        <v>24</v>
      </c>
      <c r="E57" s="70" t="s">
        <v>20</v>
      </c>
      <c r="F57" s="71">
        <v>0</v>
      </c>
      <c r="G57" s="71">
        <v>0</v>
      </c>
      <c r="H57" s="71">
        <v>8</v>
      </c>
      <c r="I57" s="14" t="s">
        <v>144</v>
      </c>
      <c r="J57" s="71">
        <v>0</v>
      </c>
      <c r="K57" s="71">
        <v>0</v>
      </c>
      <c r="L57" s="71">
        <v>0</v>
      </c>
      <c r="M57" s="71">
        <v>0</v>
      </c>
      <c r="N57" s="71">
        <v>0</v>
      </c>
      <c r="O57" s="71">
        <v>0</v>
      </c>
      <c r="P57" s="71">
        <v>0</v>
      </c>
      <c r="Q57" s="71">
        <v>0</v>
      </c>
      <c r="R57" s="71">
        <v>0</v>
      </c>
      <c r="S57" s="71">
        <v>0</v>
      </c>
      <c r="T57" s="71">
        <v>0</v>
      </c>
      <c r="U57" s="71">
        <v>0</v>
      </c>
      <c r="V57" s="71">
        <v>7</v>
      </c>
      <c r="W57" s="71">
        <v>11</v>
      </c>
      <c r="X57" s="52">
        <f t="shared" si="1"/>
        <v>26</v>
      </c>
    </row>
    <row r="58" spans="1:25" ht="20.100000000000001" customHeight="1" x14ac:dyDescent="0.25">
      <c r="A58" s="74">
        <v>29</v>
      </c>
      <c r="B58" s="11" t="s">
        <v>107</v>
      </c>
      <c r="C58" s="60">
        <v>9135</v>
      </c>
      <c r="D58" s="152">
        <v>27</v>
      </c>
      <c r="E58" s="70" t="s">
        <v>20</v>
      </c>
      <c r="F58" s="71">
        <v>0</v>
      </c>
      <c r="G58" s="71">
        <v>0</v>
      </c>
      <c r="H58" s="14" t="s">
        <v>82</v>
      </c>
      <c r="I58" s="14" t="s">
        <v>144</v>
      </c>
      <c r="J58" s="71">
        <v>0</v>
      </c>
      <c r="K58" s="71">
        <v>0</v>
      </c>
      <c r="L58" s="71">
        <v>0</v>
      </c>
      <c r="M58" s="71">
        <v>0</v>
      </c>
      <c r="N58" s="71">
        <v>0</v>
      </c>
      <c r="O58" s="71">
        <v>0</v>
      </c>
      <c r="P58" s="71">
        <v>0</v>
      </c>
      <c r="Q58" s="71">
        <v>0</v>
      </c>
      <c r="R58" s="71">
        <v>0</v>
      </c>
      <c r="S58" s="71">
        <v>0</v>
      </c>
      <c r="T58" s="71">
        <v>0</v>
      </c>
      <c r="U58" s="71">
        <v>0</v>
      </c>
      <c r="V58" s="71">
        <v>25</v>
      </c>
      <c r="W58" s="14" t="s">
        <v>30</v>
      </c>
      <c r="X58" s="52">
        <f t="shared" si="1"/>
        <v>25</v>
      </c>
    </row>
    <row r="59" spans="1:25" ht="20.100000000000001" customHeight="1" x14ac:dyDescent="0.25">
      <c r="A59" s="74">
        <v>30</v>
      </c>
      <c r="B59" s="22" t="s">
        <v>111</v>
      </c>
      <c r="C59" s="57">
        <v>2177</v>
      </c>
      <c r="D59" s="58">
        <v>35</v>
      </c>
      <c r="E59" s="70" t="s">
        <v>20</v>
      </c>
      <c r="F59" s="71">
        <v>0</v>
      </c>
      <c r="G59" s="71">
        <v>13</v>
      </c>
      <c r="H59" s="71">
        <v>11</v>
      </c>
      <c r="I59" s="14" t="s">
        <v>144</v>
      </c>
      <c r="J59" s="14" t="s">
        <v>30</v>
      </c>
      <c r="K59" s="14" t="s">
        <v>82</v>
      </c>
      <c r="L59" s="71">
        <v>0</v>
      </c>
      <c r="M59" s="71">
        <v>0</v>
      </c>
      <c r="N59" s="71">
        <v>0</v>
      </c>
      <c r="O59" s="71">
        <v>0</v>
      </c>
      <c r="P59" s="71">
        <v>0</v>
      </c>
      <c r="Q59" s="71">
        <v>0</v>
      </c>
      <c r="R59" s="71">
        <v>0</v>
      </c>
      <c r="S59" s="71">
        <v>0</v>
      </c>
      <c r="T59" s="71">
        <v>0</v>
      </c>
      <c r="U59" s="71">
        <v>0</v>
      </c>
      <c r="V59" s="71">
        <v>0</v>
      </c>
      <c r="W59" s="71">
        <v>0</v>
      </c>
      <c r="X59" s="52">
        <f t="shared" si="1"/>
        <v>24</v>
      </c>
    </row>
    <row r="60" spans="1:25" ht="20.100000000000001" customHeight="1" x14ac:dyDescent="0.25">
      <c r="A60" s="74">
        <v>31</v>
      </c>
      <c r="B60" s="11" t="s">
        <v>319</v>
      </c>
      <c r="C60" s="135">
        <v>8177</v>
      </c>
      <c r="D60" s="152">
        <v>23</v>
      </c>
      <c r="E60" s="70" t="s">
        <v>20</v>
      </c>
      <c r="F60" s="71">
        <v>0</v>
      </c>
      <c r="G60" s="71">
        <v>0</v>
      </c>
      <c r="H60" s="14">
        <v>0</v>
      </c>
      <c r="I60" s="14">
        <v>0</v>
      </c>
      <c r="J60" s="71">
        <v>0</v>
      </c>
      <c r="K60" s="71">
        <v>0</v>
      </c>
      <c r="L60" s="71">
        <v>0</v>
      </c>
      <c r="M60" s="71">
        <v>0</v>
      </c>
      <c r="N60" s="71">
        <v>10</v>
      </c>
      <c r="O60" s="71">
        <v>13</v>
      </c>
      <c r="P60" s="71">
        <v>0</v>
      </c>
      <c r="Q60" s="71">
        <v>0</v>
      </c>
      <c r="R60" s="71">
        <v>0</v>
      </c>
      <c r="S60" s="71">
        <v>0</v>
      </c>
      <c r="T60" s="71">
        <v>0</v>
      </c>
      <c r="U60" s="71">
        <v>0</v>
      </c>
      <c r="V60" s="71">
        <v>0</v>
      </c>
      <c r="W60" s="71">
        <v>0</v>
      </c>
      <c r="X60" s="52">
        <f t="shared" si="1"/>
        <v>23</v>
      </c>
    </row>
    <row r="61" spans="1:25" ht="20.100000000000001" customHeight="1" x14ac:dyDescent="0.25">
      <c r="A61" s="74">
        <v>32</v>
      </c>
      <c r="B61" s="179" t="s">
        <v>109</v>
      </c>
      <c r="C61" s="180">
        <v>1712</v>
      </c>
      <c r="D61" s="181">
        <v>42</v>
      </c>
      <c r="E61" s="70" t="s">
        <v>20</v>
      </c>
      <c r="F61" s="154">
        <v>0</v>
      </c>
      <c r="G61" s="154">
        <v>0</v>
      </c>
      <c r="H61" s="154">
        <v>20</v>
      </c>
      <c r="I61" s="155" t="s">
        <v>144</v>
      </c>
      <c r="J61" s="154">
        <v>0</v>
      </c>
      <c r="K61" s="154">
        <v>0</v>
      </c>
      <c r="L61" s="154">
        <v>0</v>
      </c>
      <c r="M61" s="154">
        <v>0</v>
      </c>
      <c r="N61" s="71">
        <v>0</v>
      </c>
      <c r="O61" s="71">
        <v>0</v>
      </c>
      <c r="P61" s="71">
        <v>0</v>
      </c>
      <c r="Q61" s="71">
        <v>0</v>
      </c>
      <c r="R61" s="71">
        <v>0</v>
      </c>
      <c r="S61" s="71">
        <v>0</v>
      </c>
      <c r="T61" s="71">
        <v>0</v>
      </c>
      <c r="U61" s="71">
        <v>0</v>
      </c>
      <c r="V61" s="71">
        <v>0</v>
      </c>
      <c r="W61" s="71">
        <v>0</v>
      </c>
      <c r="X61" s="52">
        <f t="shared" si="1"/>
        <v>20</v>
      </c>
    </row>
    <row r="62" spans="1:25" ht="20.100000000000001" customHeight="1" x14ac:dyDescent="0.25">
      <c r="A62" s="74">
        <v>33</v>
      </c>
      <c r="B62" s="22" t="s">
        <v>165</v>
      </c>
      <c r="C62" s="57">
        <v>12933</v>
      </c>
      <c r="D62" s="58">
        <v>72</v>
      </c>
      <c r="E62" s="70" t="s">
        <v>20</v>
      </c>
      <c r="F62" s="71">
        <v>0</v>
      </c>
      <c r="G62" s="71">
        <v>0</v>
      </c>
      <c r="H62" s="71">
        <v>0</v>
      </c>
      <c r="I62" s="71">
        <v>20</v>
      </c>
      <c r="J62" s="14" t="s">
        <v>30</v>
      </c>
      <c r="K62" s="14" t="s">
        <v>82</v>
      </c>
      <c r="L62" s="71">
        <v>0</v>
      </c>
      <c r="M62" s="71">
        <v>0</v>
      </c>
      <c r="N62" s="71">
        <v>0</v>
      </c>
      <c r="O62" s="71">
        <v>0</v>
      </c>
      <c r="P62" s="71">
        <v>0</v>
      </c>
      <c r="Q62" s="71">
        <v>0</v>
      </c>
      <c r="R62" s="71">
        <v>0</v>
      </c>
      <c r="S62" s="71">
        <v>0</v>
      </c>
      <c r="T62" s="71">
        <v>0</v>
      </c>
      <c r="U62" s="71">
        <v>0</v>
      </c>
      <c r="V62" s="71">
        <v>0</v>
      </c>
      <c r="W62" s="71">
        <v>0</v>
      </c>
      <c r="X62" s="52">
        <f t="shared" si="1"/>
        <v>20</v>
      </c>
    </row>
    <row r="63" spans="1:25" ht="20.100000000000001" customHeight="1" x14ac:dyDescent="0.25">
      <c r="A63" s="74">
        <v>34</v>
      </c>
      <c r="B63" s="22" t="s">
        <v>160</v>
      </c>
      <c r="C63" s="57">
        <v>6104</v>
      </c>
      <c r="D63" s="131">
        <v>43</v>
      </c>
      <c r="E63" s="70" t="s">
        <v>20</v>
      </c>
      <c r="F63" s="71">
        <v>0</v>
      </c>
      <c r="G63" s="71">
        <v>0</v>
      </c>
      <c r="H63" s="71">
        <v>7</v>
      </c>
      <c r="I63" s="14" t="s">
        <v>144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1">
        <v>0</v>
      </c>
      <c r="P63" s="71">
        <v>0</v>
      </c>
      <c r="Q63" s="71">
        <v>0</v>
      </c>
      <c r="R63" s="71">
        <v>0</v>
      </c>
      <c r="S63" s="71">
        <v>0</v>
      </c>
      <c r="T63" s="71">
        <v>0</v>
      </c>
      <c r="U63" s="71">
        <v>0</v>
      </c>
      <c r="V63" s="71">
        <v>0</v>
      </c>
      <c r="W63" s="71">
        <v>0</v>
      </c>
      <c r="X63" s="52">
        <f t="shared" si="1"/>
        <v>7</v>
      </c>
    </row>
    <row r="64" spans="1:25" ht="20.100000000000001" customHeight="1" x14ac:dyDescent="0.25">
      <c r="A64" s="74">
        <v>35</v>
      </c>
      <c r="B64" s="22" t="s">
        <v>493</v>
      </c>
      <c r="C64" s="57"/>
      <c r="D64" s="58">
        <v>121</v>
      </c>
      <c r="E64" s="70" t="s">
        <v>20</v>
      </c>
      <c r="F64" s="71">
        <v>0</v>
      </c>
      <c r="G64" s="71">
        <v>0</v>
      </c>
      <c r="H64" s="71">
        <v>0</v>
      </c>
      <c r="I64" s="71">
        <v>0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  <c r="O64" s="71">
        <v>0</v>
      </c>
      <c r="P64" s="71">
        <v>0</v>
      </c>
      <c r="Q64" s="71">
        <v>0</v>
      </c>
      <c r="R64" s="71">
        <v>0</v>
      </c>
      <c r="S64" s="71">
        <v>0</v>
      </c>
      <c r="T64" s="71">
        <v>0</v>
      </c>
      <c r="U64" s="71">
        <v>0</v>
      </c>
      <c r="V64" s="71">
        <v>0</v>
      </c>
      <c r="W64" s="71">
        <v>0</v>
      </c>
      <c r="X64" s="52">
        <f t="shared" si="1"/>
        <v>0</v>
      </c>
    </row>
    <row r="65" spans="1:25" ht="20.100000000000001" customHeight="1" x14ac:dyDescent="0.25">
      <c r="A65" s="75"/>
    </row>
    <row r="66" spans="1:25" ht="20.100000000000001" customHeight="1" x14ac:dyDescent="0.25">
      <c r="A66" s="77"/>
      <c r="Y66" s="44"/>
    </row>
    <row r="67" spans="1:25" ht="20.100000000000001" customHeight="1" x14ac:dyDescent="0.25">
      <c r="A67" s="45" t="s">
        <v>0</v>
      </c>
      <c r="B67" s="45" t="s">
        <v>1</v>
      </c>
      <c r="C67" s="45" t="s">
        <v>10</v>
      </c>
      <c r="D67" s="46" t="s">
        <v>18</v>
      </c>
      <c r="E67" s="46" t="s">
        <v>17</v>
      </c>
      <c r="F67" s="47" t="s">
        <v>2</v>
      </c>
      <c r="G67" s="47" t="s">
        <v>3</v>
      </c>
      <c r="H67" s="48" t="s">
        <v>2</v>
      </c>
      <c r="I67" s="48" t="s">
        <v>3</v>
      </c>
      <c r="J67" s="49" t="s">
        <v>2</v>
      </c>
      <c r="K67" s="49" t="s">
        <v>3</v>
      </c>
      <c r="L67" s="47" t="s">
        <v>2</v>
      </c>
      <c r="M67" s="47" t="s">
        <v>3</v>
      </c>
      <c r="N67" s="48" t="s">
        <v>2</v>
      </c>
      <c r="O67" s="137" t="s">
        <v>3</v>
      </c>
      <c r="P67" s="49" t="s">
        <v>2</v>
      </c>
      <c r="Q67" s="138" t="s">
        <v>3</v>
      </c>
      <c r="R67" s="47" t="s">
        <v>2</v>
      </c>
      <c r="S67" s="136" t="s">
        <v>3</v>
      </c>
      <c r="T67" s="48" t="s">
        <v>2</v>
      </c>
      <c r="U67" s="48" t="s">
        <v>3</v>
      </c>
      <c r="V67" s="49" t="s">
        <v>2</v>
      </c>
      <c r="W67" s="49" t="s">
        <v>3</v>
      </c>
      <c r="X67" s="78" t="s">
        <v>4</v>
      </c>
      <c r="Y67" s="44"/>
    </row>
    <row r="68" spans="1:25" ht="20.100000000000001" customHeight="1" x14ac:dyDescent="0.25">
      <c r="A68" s="43">
        <v>1</v>
      </c>
      <c r="B68" s="22" t="s">
        <v>34</v>
      </c>
      <c r="C68" s="64">
        <v>3641</v>
      </c>
      <c r="D68" s="53">
        <v>10</v>
      </c>
      <c r="E68" s="79" t="s">
        <v>21</v>
      </c>
      <c r="F68" s="63">
        <v>20</v>
      </c>
      <c r="G68" s="63">
        <v>20</v>
      </c>
      <c r="H68" s="63">
        <v>11</v>
      </c>
      <c r="I68" s="24" t="s">
        <v>144</v>
      </c>
      <c r="J68" s="63">
        <v>0</v>
      </c>
      <c r="K68" s="63">
        <v>0</v>
      </c>
      <c r="L68" s="63">
        <v>20</v>
      </c>
      <c r="M68" s="63">
        <v>25</v>
      </c>
      <c r="N68" s="63">
        <v>16</v>
      </c>
      <c r="O68" s="63">
        <v>16</v>
      </c>
      <c r="P68" s="63">
        <v>16</v>
      </c>
      <c r="Q68" s="24" t="s">
        <v>30</v>
      </c>
      <c r="R68" s="63">
        <v>16</v>
      </c>
      <c r="S68" s="63">
        <v>16</v>
      </c>
      <c r="T68" s="63">
        <v>0</v>
      </c>
      <c r="U68" s="63">
        <v>0</v>
      </c>
      <c r="V68" s="63">
        <v>16</v>
      </c>
      <c r="W68" s="63">
        <v>13</v>
      </c>
      <c r="X68" s="52">
        <f t="shared" ref="X68:X81" si="2">SUM(F68:W68)</f>
        <v>205</v>
      </c>
      <c r="Y68" s="44"/>
    </row>
    <row r="69" spans="1:25" ht="20.100000000000001" customHeight="1" x14ac:dyDescent="0.25">
      <c r="A69" s="43">
        <v>2</v>
      </c>
      <c r="B69" s="22" t="s">
        <v>33</v>
      </c>
      <c r="C69" s="53">
        <v>1450</v>
      </c>
      <c r="D69" s="53">
        <v>90</v>
      </c>
      <c r="E69" s="79" t="s">
        <v>21</v>
      </c>
      <c r="F69" s="63">
        <v>16</v>
      </c>
      <c r="G69" s="63">
        <v>16</v>
      </c>
      <c r="H69" s="63">
        <v>25</v>
      </c>
      <c r="I69" s="24" t="s">
        <v>144</v>
      </c>
      <c r="J69" s="63">
        <v>25</v>
      </c>
      <c r="K69" s="63">
        <v>25</v>
      </c>
      <c r="L69" s="63">
        <v>16</v>
      </c>
      <c r="M69" s="63">
        <v>20</v>
      </c>
      <c r="N69" s="63">
        <v>20</v>
      </c>
      <c r="O69" s="63">
        <v>20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52">
        <f t="shared" si="2"/>
        <v>183</v>
      </c>
    </row>
    <row r="70" spans="1:25" ht="20.100000000000001" customHeight="1" x14ac:dyDescent="0.25">
      <c r="A70" s="43">
        <v>3</v>
      </c>
      <c r="B70" s="22" t="s">
        <v>163</v>
      </c>
      <c r="C70" s="57">
        <v>2273</v>
      </c>
      <c r="D70" s="164">
        <v>165</v>
      </c>
      <c r="E70" s="79" t="s">
        <v>21</v>
      </c>
      <c r="F70" s="24">
        <v>0</v>
      </c>
      <c r="G70" s="24">
        <v>0</v>
      </c>
      <c r="H70" s="63">
        <v>0</v>
      </c>
      <c r="I70" s="63">
        <v>45</v>
      </c>
      <c r="J70" s="63">
        <v>16</v>
      </c>
      <c r="K70" s="63">
        <v>16</v>
      </c>
      <c r="L70" s="63">
        <v>13</v>
      </c>
      <c r="M70" s="63">
        <v>13</v>
      </c>
      <c r="N70" s="63">
        <v>13</v>
      </c>
      <c r="O70" s="63">
        <v>13</v>
      </c>
      <c r="P70" s="63">
        <v>0</v>
      </c>
      <c r="Q70" s="63">
        <v>0</v>
      </c>
      <c r="R70" s="63">
        <v>0</v>
      </c>
      <c r="S70" s="63">
        <v>0</v>
      </c>
      <c r="T70" s="63">
        <v>16</v>
      </c>
      <c r="U70" s="63">
        <v>16</v>
      </c>
      <c r="V70" s="63">
        <v>11</v>
      </c>
      <c r="W70" s="24" t="s">
        <v>30</v>
      </c>
      <c r="X70" s="52">
        <f t="shared" si="2"/>
        <v>172</v>
      </c>
      <c r="Y70" s="44"/>
    </row>
    <row r="71" spans="1:25" ht="20.100000000000001" customHeight="1" x14ac:dyDescent="0.25">
      <c r="A71" s="43">
        <v>4</v>
      </c>
      <c r="B71" s="22" t="s">
        <v>167</v>
      </c>
      <c r="C71" s="57">
        <v>4635</v>
      </c>
      <c r="D71" s="53">
        <v>15</v>
      </c>
      <c r="E71" s="79" t="s">
        <v>21</v>
      </c>
      <c r="F71" s="24">
        <v>0</v>
      </c>
      <c r="G71" s="24">
        <v>0</v>
      </c>
      <c r="H71" s="63">
        <v>0</v>
      </c>
      <c r="I71" s="63">
        <v>0</v>
      </c>
      <c r="J71" s="63">
        <v>0</v>
      </c>
      <c r="K71" s="63">
        <v>103</v>
      </c>
      <c r="L71" s="63">
        <v>11</v>
      </c>
      <c r="M71" s="63">
        <v>11</v>
      </c>
      <c r="N71" s="63">
        <v>0</v>
      </c>
      <c r="O71" s="63">
        <v>0</v>
      </c>
      <c r="P71" s="63">
        <v>0</v>
      </c>
      <c r="Q71" s="63">
        <v>0</v>
      </c>
      <c r="R71" s="63">
        <v>0</v>
      </c>
      <c r="S71" s="63">
        <v>0</v>
      </c>
      <c r="T71" s="63">
        <v>0</v>
      </c>
      <c r="U71" s="63">
        <v>0</v>
      </c>
      <c r="V71" s="63">
        <v>0</v>
      </c>
      <c r="W71" s="63">
        <v>0</v>
      </c>
      <c r="X71" s="52">
        <f t="shared" si="2"/>
        <v>125</v>
      </c>
      <c r="Y71" s="44"/>
    </row>
    <row r="72" spans="1:25" ht="20.100000000000001" customHeight="1" x14ac:dyDescent="0.25">
      <c r="A72" s="74">
        <v>5</v>
      </c>
      <c r="B72" s="22" t="s">
        <v>86</v>
      </c>
      <c r="C72" s="53">
        <v>1107</v>
      </c>
      <c r="D72" s="53">
        <v>131</v>
      </c>
      <c r="E72" s="79" t="s">
        <v>21</v>
      </c>
      <c r="F72" s="63">
        <v>25</v>
      </c>
      <c r="G72" s="63">
        <v>11</v>
      </c>
      <c r="H72" s="63">
        <v>0</v>
      </c>
      <c r="I72" s="24">
        <v>0</v>
      </c>
      <c r="J72" s="63">
        <v>20</v>
      </c>
      <c r="K72" s="63">
        <v>20</v>
      </c>
      <c r="L72" s="63">
        <v>25</v>
      </c>
      <c r="M72" s="63">
        <v>16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52">
        <f t="shared" si="2"/>
        <v>117</v>
      </c>
      <c r="Y72" s="44"/>
    </row>
    <row r="73" spans="1:25" ht="20.100000000000001" customHeight="1" x14ac:dyDescent="0.25">
      <c r="A73" s="43">
        <v>6</v>
      </c>
      <c r="B73" s="22" t="s">
        <v>161</v>
      </c>
      <c r="C73" s="57">
        <v>1712</v>
      </c>
      <c r="D73" s="53">
        <v>42</v>
      </c>
      <c r="E73" s="149" t="s">
        <v>21</v>
      </c>
      <c r="F73" s="24">
        <v>0</v>
      </c>
      <c r="G73" s="24">
        <v>0</v>
      </c>
      <c r="H73" s="63">
        <v>20</v>
      </c>
      <c r="I73" s="24" t="s">
        <v>144</v>
      </c>
      <c r="J73" s="63">
        <v>0</v>
      </c>
      <c r="K73" s="63">
        <v>0</v>
      </c>
      <c r="L73" s="63">
        <v>0</v>
      </c>
      <c r="M73" s="63">
        <v>0</v>
      </c>
      <c r="N73" s="63">
        <v>25</v>
      </c>
      <c r="O73" s="63">
        <v>25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52">
        <f t="shared" si="2"/>
        <v>70</v>
      </c>
      <c r="Y73" s="44"/>
    </row>
    <row r="74" spans="1:25" ht="20.100000000000001" customHeight="1" x14ac:dyDescent="0.25">
      <c r="A74" s="43">
        <v>7</v>
      </c>
      <c r="B74" s="22" t="s">
        <v>170</v>
      </c>
      <c r="C74" s="57">
        <v>11344</v>
      </c>
      <c r="D74" s="53">
        <v>68</v>
      </c>
      <c r="E74" s="79" t="s">
        <v>21</v>
      </c>
      <c r="F74" s="24">
        <v>0</v>
      </c>
      <c r="G74" s="24">
        <v>0</v>
      </c>
      <c r="H74" s="63">
        <v>0</v>
      </c>
      <c r="I74" s="63">
        <v>0</v>
      </c>
      <c r="J74" s="63">
        <v>0</v>
      </c>
      <c r="K74" s="63">
        <v>40</v>
      </c>
      <c r="L74" s="63">
        <v>10</v>
      </c>
      <c r="M74" s="63">
        <v>10</v>
      </c>
      <c r="N74" s="63">
        <v>0</v>
      </c>
      <c r="O74" s="63">
        <v>0</v>
      </c>
      <c r="P74" s="63">
        <v>0</v>
      </c>
      <c r="Q74" s="63">
        <v>0</v>
      </c>
      <c r="R74" s="63">
        <v>0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52">
        <f t="shared" si="2"/>
        <v>60</v>
      </c>
      <c r="Y74" s="44"/>
    </row>
    <row r="75" spans="1:25" ht="20.100000000000001" customHeight="1" x14ac:dyDescent="0.25">
      <c r="A75" s="43">
        <v>8</v>
      </c>
      <c r="B75" s="22" t="s">
        <v>235</v>
      </c>
      <c r="C75" s="57">
        <v>13622</v>
      </c>
      <c r="D75" s="53">
        <v>48</v>
      </c>
      <c r="E75" s="79" t="s">
        <v>21</v>
      </c>
      <c r="F75" s="24">
        <v>0</v>
      </c>
      <c r="G75" s="24">
        <v>0</v>
      </c>
      <c r="H75" s="63">
        <v>0</v>
      </c>
      <c r="I75" s="63">
        <v>0</v>
      </c>
      <c r="J75" s="63">
        <v>0</v>
      </c>
      <c r="K75" s="63">
        <v>58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>
        <v>0</v>
      </c>
      <c r="S75" s="63">
        <v>0</v>
      </c>
      <c r="T75" s="63">
        <v>0</v>
      </c>
      <c r="U75" s="63">
        <v>0</v>
      </c>
      <c r="V75" s="63">
        <v>0</v>
      </c>
      <c r="W75" s="63">
        <v>0</v>
      </c>
      <c r="X75" s="52">
        <f t="shared" si="2"/>
        <v>58</v>
      </c>
      <c r="Y75" s="44"/>
    </row>
    <row r="76" spans="1:25" ht="20.100000000000001" customHeight="1" x14ac:dyDescent="0.25">
      <c r="A76" s="74">
        <v>9</v>
      </c>
      <c r="B76" s="22" t="s">
        <v>29</v>
      </c>
      <c r="C76" s="57">
        <v>3196</v>
      </c>
      <c r="D76" s="57">
        <v>149</v>
      </c>
      <c r="E76" s="79" t="s">
        <v>21</v>
      </c>
      <c r="F76" s="63">
        <v>10</v>
      </c>
      <c r="G76" s="63">
        <v>25</v>
      </c>
      <c r="H76" s="63">
        <v>16</v>
      </c>
      <c r="I76" s="24" t="s">
        <v>144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52">
        <f t="shared" si="2"/>
        <v>51</v>
      </c>
      <c r="Y76" s="44"/>
    </row>
    <row r="77" spans="1:25" ht="20.100000000000001" customHeight="1" x14ac:dyDescent="0.25">
      <c r="A77" s="74">
        <v>10</v>
      </c>
      <c r="B77" s="56" t="s">
        <v>13</v>
      </c>
      <c r="C77" s="57">
        <v>2556</v>
      </c>
      <c r="D77" s="53">
        <v>69</v>
      </c>
      <c r="E77" s="79" t="s">
        <v>21</v>
      </c>
      <c r="F77" s="63">
        <v>11</v>
      </c>
      <c r="G77" s="63">
        <v>10</v>
      </c>
      <c r="H77" s="63">
        <v>0</v>
      </c>
      <c r="I77" s="24">
        <v>0</v>
      </c>
      <c r="J77" s="63">
        <v>13</v>
      </c>
      <c r="K77" s="63">
        <v>13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52">
        <f t="shared" si="2"/>
        <v>47</v>
      </c>
      <c r="Y77" s="44"/>
    </row>
    <row r="78" spans="1:25" ht="20.100000000000001" customHeight="1" x14ac:dyDescent="0.25">
      <c r="A78" s="74">
        <v>11</v>
      </c>
      <c r="B78" s="22" t="s">
        <v>120</v>
      </c>
      <c r="C78" s="57">
        <v>2240</v>
      </c>
      <c r="D78" s="53">
        <v>24</v>
      </c>
      <c r="E78" s="149" t="s">
        <v>21</v>
      </c>
      <c r="F78" s="24">
        <v>0</v>
      </c>
      <c r="G78" s="24">
        <v>0</v>
      </c>
      <c r="H78" s="63">
        <v>9</v>
      </c>
      <c r="I78" s="24" t="s">
        <v>144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0</v>
      </c>
      <c r="U78" s="63">
        <v>0</v>
      </c>
      <c r="V78" s="63">
        <v>13</v>
      </c>
      <c r="W78" s="63">
        <v>16</v>
      </c>
      <c r="X78" s="52">
        <f t="shared" si="2"/>
        <v>38</v>
      </c>
      <c r="Y78" s="44"/>
    </row>
    <row r="79" spans="1:25" ht="19.5" customHeight="1" x14ac:dyDescent="0.25">
      <c r="A79" s="74">
        <v>12</v>
      </c>
      <c r="B79" s="22" t="s">
        <v>124</v>
      </c>
      <c r="C79" s="57">
        <v>1337</v>
      </c>
      <c r="D79" s="53">
        <v>61</v>
      </c>
      <c r="E79" s="79" t="s">
        <v>21</v>
      </c>
      <c r="F79" s="24">
        <v>0</v>
      </c>
      <c r="G79" s="24">
        <v>25</v>
      </c>
      <c r="H79" s="63">
        <v>10</v>
      </c>
      <c r="I79" s="24" t="s">
        <v>144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52">
        <f t="shared" si="2"/>
        <v>35</v>
      </c>
      <c r="Y79" s="44"/>
    </row>
    <row r="80" spans="1:25" ht="19.5" customHeight="1" x14ac:dyDescent="0.25">
      <c r="A80" s="74">
        <v>13</v>
      </c>
      <c r="B80" s="22" t="s">
        <v>111</v>
      </c>
      <c r="C80" s="58">
        <v>2177</v>
      </c>
      <c r="D80" s="53">
        <v>35</v>
      </c>
      <c r="E80" s="149" t="s">
        <v>21</v>
      </c>
      <c r="F80" s="63">
        <v>0</v>
      </c>
      <c r="G80" s="63">
        <v>16</v>
      </c>
      <c r="H80" s="63">
        <v>13</v>
      </c>
      <c r="I80" s="24" t="s">
        <v>144</v>
      </c>
      <c r="J80" s="24" t="s">
        <v>30</v>
      </c>
      <c r="K80" s="24" t="s">
        <v>82</v>
      </c>
      <c r="L80" s="63">
        <v>0</v>
      </c>
      <c r="M80" s="63">
        <v>0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  <c r="S80" s="63">
        <v>0</v>
      </c>
      <c r="T80" s="63">
        <v>0</v>
      </c>
      <c r="U80" s="63">
        <v>0</v>
      </c>
      <c r="V80" s="63">
        <v>0</v>
      </c>
      <c r="W80" s="63">
        <v>0</v>
      </c>
      <c r="X80" s="52">
        <f t="shared" si="2"/>
        <v>29</v>
      </c>
      <c r="Y80" s="44"/>
    </row>
    <row r="81" spans="1:25" ht="19.5" customHeight="1" x14ac:dyDescent="0.25">
      <c r="A81" s="74">
        <v>14</v>
      </c>
      <c r="B81" s="11" t="s">
        <v>54</v>
      </c>
      <c r="C81" s="12">
        <v>14225</v>
      </c>
      <c r="D81" s="60">
        <v>70</v>
      </c>
      <c r="E81" s="79" t="s">
        <v>21</v>
      </c>
      <c r="F81" s="63">
        <v>13</v>
      </c>
      <c r="G81" s="63">
        <v>13</v>
      </c>
      <c r="H81" s="63">
        <v>0</v>
      </c>
      <c r="I81" s="24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52">
        <f t="shared" si="2"/>
        <v>26</v>
      </c>
      <c r="Y81" s="44"/>
    </row>
    <row r="82" spans="1:25" ht="20.100000000000001" customHeight="1" x14ac:dyDescent="0.25">
      <c r="A82" s="74">
        <v>15</v>
      </c>
      <c r="B82" s="22"/>
      <c r="C82" s="57"/>
      <c r="D82" s="53"/>
      <c r="E82" s="79" t="s">
        <v>21</v>
      </c>
      <c r="F82" s="24" t="s">
        <v>30</v>
      </c>
      <c r="G82" s="24" t="s">
        <v>82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52">
        <f t="shared" ref="X82" si="3">SUM(F82:W82)</f>
        <v>0</v>
      </c>
      <c r="Y82" s="44"/>
    </row>
    <row r="83" spans="1:25" ht="20.100000000000001" customHeight="1" x14ac:dyDescent="0.25">
      <c r="A83" s="80"/>
      <c r="Y83" s="44"/>
    </row>
    <row r="84" spans="1:25" ht="20.100000000000001" customHeight="1" x14ac:dyDescent="0.25">
      <c r="A84" s="80"/>
      <c r="Y84" s="44"/>
    </row>
    <row r="85" spans="1:25" ht="20.100000000000001" customHeight="1" x14ac:dyDescent="0.25">
      <c r="A85" s="62"/>
      <c r="B85" s="81"/>
      <c r="C85" s="81"/>
      <c r="D85" s="82"/>
      <c r="E85" s="6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67"/>
      <c r="Q85" s="67"/>
      <c r="R85" s="67"/>
      <c r="S85" s="67"/>
      <c r="T85" s="67"/>
      <c r="U85" s="67"/>
      <c r="V85" s="67"/>
      <c r="W85" s="67"/>
      <c r="X85" s="67"/>
      <c r="Y85" s="44"/>
    </row>
    <row r="86" spans="1:25" ht="20.100000000000001" customHeight="1" x14ac:dyDescent="0.25">
      <c r="A86" s="45" t="s">
        <v>0</v>
      </c>
      <c r="B86" s="45" t="s">
        <v>1</v>
      </c>
      <c r="C86" s="45" t="s">
        <v>10</v>
      </c>
      <c r="D86" s="46" t="s">
        <v>18</v>
      </c>
      <c r="E86" s="46" t="s">
        <v>17</v>
      </c>
      <c r="F86" s="47" t="s">
        <v>2</v>
      </c>
      <c r="G86" s="47" t="s">
        <v>3</v>
      </c>
      <c r="H86" s="48" t="s">
        <v>2</v>
      </c>
      <c r="I86" s="48" t="s">
        <v>3</v>
      </c>
      <c r="J86" s="49" t="s">
        <v>2</v>
      </c>
      <c r="K86" s="49" t="s">
        <v>3</v>
      </c>
      <c r="L86" s="47" t="s">
        <v>2</v>
      </c>
      <c r="M86" s="47" t="s">
        <v>3</v>
      </c>
      <c r="N86" s="48" t="s">
        <v>2</v>
      </c>
      <c r="O86" s="137" t="s">
        <v>3</v>
      </c>
      <c r="P86" s="49" t="s">
        <v>2</v>
      </c>
      <c r="Q86" s="138" t="s">
        <v>3</v>
      </c>
      <c r="R86" s="47" t="s">
        <v>2</v>
      </c>
      <c r="S86" s="136" t="s">
        <v>3</v>
      </c>
      <c r="T86" s="48" t="s">
        <v>2</v>
      </c>
      <c r="U86" s="48" t="s">
        <v>3</v>
      </c>
      <c r="V86" s="49" t="s">
        <v>2</v>
      </c>
      <c r="W86" s="49" t="s">
        <v>3</v>
      </c>
      <c r="X86" s="78" t="s">
        <v>4</v>
      </c>
      <c r="Y86" s="44"/>
    </row>
    <row r="87" spans="1:25" ht="20.100000000000001" customHeight="1" x14ac:dyDescent="0.25">
      <c r="A87" s="43">
        <v>1</v>
      </c>
      <c r="B87" s="56" t="s">
        <v>15</v>
      </c>
      <c r="C87" s="57">
        <v>2200</v>
      </c>
      <c r="D87" s="83">
        <v>85</v>
      </c>
      <c r="E87" s="84" t="s">
        <v>22</v>
      </c>
      <c r="F87" s="63">
        <v>16</v>
      </c>
      <c r="G87" s="63">
        <v>16</v>
      </c>
      <c r="H87" s="63">
        <v>16</v>
      </c>
      <c r="I87" s="24" t="s">
        <v>144</v>
      </c>
      <c r="J87" s="63">
        <v>16</v>
      </c>
      <c r="K87" s="63">
        <v>16</v>
      </c>
      <c r="L87" s="63">
        <v>13</v>
      </c>
      <c r="M87" s="63">
        <v>13</v>
      </c>
      <c r="N87" s="63">
        <v>0</v>
      </c>
      <c r="O87" s="63">
        <v>0</v>
      </c>
      <c r="P87" s="63">
        <v>13</v>
      </c>
      <c r="Q87" s="63">
        <v>13</v>
      </c>
      <c r="R87" s="63">
        <v>16</v>
      </c>
      <c r="S87" s="63">
        <v>16</v>
      </c>
      <c r="T87" s="63">
        <v>16</v>
      </c>
      <c r="U87" s="63">
        <v>16</v>
      </c>
      <c r="V87" s="63">
        <v>16</v>
      </c>
      <c r="W87" s="63">
        <v>16</v>
      </c>
      <c r="X87" s="52">
        <f>SUM(F87:W87)</f>
        <v>228</v>
      </c>
      <c r="Y87" s="44"/>
    </row>
    <row r="88" spans="1:25" ht="20.100000000000001" customHeight="1" x14ac:dyDescent="0.25">
      <c r="A88" s="43">
        <v>2</v>
      </c>
      <c r="B88" s="20" t="s">
        <v>247</v>
      </c>
      <c r="C88" s="53">
        <v>1585</v>
      </c>
      <c r="D88" s="53">
        <v>77</v>
      </c>
      <c r="E88" s="85" t="s">
        <v>22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16</v>
      </c>
      <c r="M88" s="63">
        <v>16</v>
      </c>
      <c r="N88" s="63">
        <v>16</v>
      </c>
      <c r="O88" s="63">
        <v>13</v>
      </c>
      <c r="P88" s="63">
        <v>16</v>
      </c>
      <c r="Q88" s="63">
        <v>16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52">
        <f t="shared" ref="X88:X89" si="4">SUM(F88:W88)</f>
        <v>93</v>
      </c>
      <c r="Y88" s="44"/>
    </row>
    <row r="89" spans="1:25" ht="20.100000000000001" customHeight="1" x14ac:dyDescent="0.25">
      <c r="A89" s="43">
        <v>3</v>
      </c>
      <c r="B89" s="16" t="s">
        <v>316</v>
      </c>
      <c r="C89" s="135">
        <v>14461</v>
      </c>
      <c r="D89" s="54">
        <v>81</v>
      </c>
      <c r="E89" s="85" t="s">
        <v>22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13</v>
      </c>
      <c r="O89" s="63">
        <v>16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W89" s="59">
        <v>0</v>
      </c>
      <c r="X89" s="52">
        <f t="shared" si="4"/>
        <v>29</v>
      </c>
      <c r="Y89" s="44"/>
    </row>
    <row r="90" spans="1:25" ht="20.100000000000001" customHeight="1" x14ac:dyDescent="0.25">
      <c r="A90" s="62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Y90" s="44"/>
    </row>
    <row r="91" spans="1:25" ht="20.100000000000001" customHeight="1" x14ac:dyDescent="0.25">
      <c r="A91" s="86"/>
      <c r="B91" s="87" t="s">
        <v>7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8"/>
      <c r="Q91" s="88"/>
      <c r="R91" s="88"/>
      <c r="S91" s="88"/>
      <c r="T91" s="88"/>
      <c r="U91" s="88"/>
      <c r="V91" s="88"/>
      <c r="W91" s="88"/>
      <c r="X91" s="88"/>
      <c r="Y91" s="44"/>
    </row>
    <row r="92" spans="1:25" ht="20.100000000000001" customHeight="1" x14ac:dyDescent="0.25">
      <c r="A92" s="86"/>
      <c r="B92" s="89" t="s">
        <v>8</v>
      </c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44"/>
    </row>
    <row r="93" spans="1:25" ht="20.100000000000001" customHeight="1" x14ac:dyDescent="0.25">
      <c r="A93" s="86"/>
      <c r="B93" s="90" t="s">
        <v>9</v>
      </c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44"/>
    </row>
    <row r="94" spans="1:25" ht="20.100000000000001" customHeight="1" x14ac:dyDescent="0.25">
      <c r="A94" s="86"/>
      <c r="B94" s="91" t="s">
        <v>12</v>
      </c>
      <c r="C94" s="91"/>
      <c r="D94" s="91"/>
      <c r="E94" s="91"/>
      <c r="F94" s="91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44"/>
    </row>
    <row r="95" spans="1:25" ht="20.100000000000001" customHeight="1" x14ac:dyDescent="0.25">
      <c r="A95" s="86"/>
      <c r="B95" s="86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44"/>
    </row>
    <row r="96" spans="1:25" x14ac:dyDescent="0.25">
      <c r="A96" s="94"/>
      <c r="B96" s="94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</row>
    <row r="97" spans="1:24" x14ac:dyDescent="0.25">
      <c r="A97" s="94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</row>
    <row r="98" spans="1:24" x14ac:dyDescent="0.25">
      <c r="A98" s="94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</row>
    <row r="99" spans="1:24" x14ac:dyDescent="0.25">
      <c r="A99" s="94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</row>
    <row r="100" spans="1:24" x14ac:dyDescent="0.25">
      <c r="A100" s="94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</row>
    <row r="101" spans="1:24" x14ac:dyDescent="0.25">
      <c r="A101" s="94"/>
      <c r="B101" s="94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</row>
    <row r="102" spans="1:24" x14ac:dyDescent="0.25">
      <c r="A102" s="94"/>
      <c r="B102" s="97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</row>
    <row r="103" spans="1:24" x14ac:dyDescent="0.25">
      <c r="A103" s="94"/>
      <c r="B103" s="97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</row>
    <row r="104" spans="1:24" x14ac:dyDescent="0.25">
      <c r="A104" s="94"/>
      <c r="B104" s="97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</row>
    <row r="105" spans="1:24" x14ac:dyDescent="0.25">
      <c r="A105" s="94"/>
      <c r="B105" s="97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</row>
    <row r="106" spans="1:24" x14ac:dyDescent="0.25">
      <c r="A106" s="94"/>
      <c r="B106" s="97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</row>
    <row r="107" spans="1:24" x14ac:dyDescent="0.25">
      <c r="A107" s="94"/>
      <c r="B107" s="97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</row>
    <row r="108" spans="1:24" x14ac:dyDescent="0.25">
      <c r="A108" s="94"/>
      <c r="B108" s="97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</row>
    <row r="109" spans="1:24" x14ac:dyDescent="0.25">
      <c r="A109" s="94"/>
      <c r="B109" s="97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</row>
    <row r="110" spans="1:24" x14ac:dyDescent="0.25">
      <c r="A110" s="94"/>
      <c r="B110" s="97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</row>
    <row r="111" spans="1:24" x14ac:dyDescent="0.25">
      <c r="A111" s="94"/>
      <c r="B111" s="97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</row>
    <row r="112" spans="1:24" x14ac:dyDescent="0.25">
      <c r="A112" s="94"/>
      <c r="B112" s="97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</row>
    <row r="113" spans="1:24" x14ac:dyDescent="0.25">
      <c r="A113" s="94"/>
      <c r="B113" s="97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</row>
    <row r="114" spans="1:24" x14ac:dyDescent="0.25">
      <c r="A114" s="94"/>
      <c r="B114" s="97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</row>
    <row r="115" spans="1:24" x14ac:dyDescent="0.25">
      <c r="A115" s="94"/>
      <c r="B115" s="97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</row>
    <row r="116" spans="1:24" x14ac:dyDescent="0.25">
      <c r="A116" s="94"/>
      <c r="B116" s="97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</row>
    <row r="117" spans="1:24" x14ac:dyDescent="0.25">
      <c r="A117" s="94"/>
      <c r="B117" s="97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</row>
    <row r="118" spans="1:24" x14ac:dyDescent="0.25">
      <c r="A118" s="94"/>
      <c r="B118" s="97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</row>
    <row r="119" spans="1:24" x14ac:dyDescent="0.25">
      <c r="A119" s="94"/>
      <c r="B119" s="97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</row>
    <row r="120" spans="1:24" x14ac:dyDescent="0.25">
      <c r="A120" s="94"/>
      <c r="B120" s="97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</row>
    <row r="121" spans="1:24" x14ac:dyDescent="0.25">
      <c r="A121" s="94"/>
      <c r="B121" s="97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</row>
    <row r="122" spans="1:24" x14ac:dyDescent="0.25">
      <c r="A122" s="94"/>
      <c r="B122" s="97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</row>
    <row r="123" spans="1:24" x14ac:dyDescent="0.25">
      <c r="A123" s="94"/>
      <c r="B123" s="97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</row>
    <row r="124" spans="1:24" x14ac:dyDescent="0.25">
      <c r="A124" s="94"/>
      <c r="B124" s="97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</row>
    <row r="125" spans="1:24" x14ac:dyDescent="0.25">
      <c r="A125" s="94"/>
      <c r="B125" s="97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</row>
    <row r="126" spans="1:24" x14ac:dyDescent="0.25">
      <c r="A126" s="94"/>
      <c r="B126" s="97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</row>
    <row r="127" spans="1:24" x14ac:dyDescent="0.25">
      <c r="A127" s="94"/>
      <c r="B127" s="97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</row>
    <row r="128" spans="1:24" x14ac:dyDescent="0.25">
      <c r="A128" s="94"/>
      <c r="B128" s="97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</row>
    <row r="129" spans="1:24" x14ac:dyDescent="0.25">
      <c r="A129" s="94"/>
      <c r="B129" s="97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</row>
    <row r="130" spans="1:24" x14ac:dyDescent="0.25">
      <c r="A130" s="94"/>
      <c r="B130" s="99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</row>
    <row r="131" spans="1:24" x14ac:dyDescent="0.25">
      <c r="A131" s="94"/>
      <c r="B131" s="99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</row>
    <row r="132" spans="1:24" x14ac:dyDescent="0.25">
      <c r="A132" s="94"/>
      <c r="B132" s="99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</row>
    <row r="133" spans="1:24" x14ac:dyDescent="0.25">
      <c r="A133" s="94"/>
      <c r="B133" s="99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</row>
    <row r="134" spans="1:24" x14ac:dyDescent="0.25">
      <c r="A134" s="94"/>
      <c r="B134" s="99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</row>
    <row r="135" spans="1:24" x14ac:dyDescent="0.25">
      <c r="A135" s="94"/>
      <c r="B135" s="99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</row>
    <row r="136" spans="1:24" x14ac:dyDescent="0.25">
      <c r="A136" s="94"/>
      <c r="B136" s="99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</row>
    <row r="137" spans="1:24" x14ac:dyDescent="0.25">
      <c r="A137" s="94"/>
      <c r="B137" s="99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</row>
    <row r="138" spans="1:24" x14ac:dyDescent="0.25">
      <c r="A138" s="94"/>
      <c r="B138" s="99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</row>
    <row r="139" spans="1:24" x14ac:dyDescent="0.25">
      <c r="A139" s="94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</row>
    <row r="140" spans="1:24" x14ac:dyDescent="0.25">
      <c r="A140" s="94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</row>
    <row r="141" spans="1:24" x14ac:dyDescent="0.25">
      <c r="A141" s="94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</row>
    <row r="142" spans="1:24" x14ac:dyDescent="0.25">
      <c r="A142" s="94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</row>
    <row r="143" spans="1:24" x14ac:dyDescent="0.25">
      <c r="A143" s="94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</row>
    <row r="144" spans="1:24" x14ac:dyDescent="0.25">
      <c r="A144" s="94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</row>
    <row r="145" spans="1:24" x14ac:dyDescent="0.25">
      <c r="A145" s="94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</row>
    <row r="146" spans="1:24" x14ac:dyDescent="0.25">
      <c r="A146" s="94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</row>
    <row r="147" spans="1:24" x14ac:dyDescent="0.25">
      <c r="A147" s="94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</row>
    <row r="148" spans="1:24" x14ac:dyDescent="0.25">
      <c r="A148" s="94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</row>
    <row r="149" spans="1:24" x14ac:dyDescent="0.25">
      <c r="A149" s="94"/>
      <c r="B149" s="100"/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</row>
    <row r="150" spans="1:24" x14ac:dyDescent="0.25">
      <c r="A150" s="94"/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</row>
    <row r="151" spans="1:24" x14ac:dyDescent="0.25">
      <c r="A151" s="94"/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</row>
    <row r="152" spans="1:24" x14ac:dyDescent="0.25">
      <c r="A152" s="94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</row>
    <row r="153" spans="1:24" x14ac:dyDescent="0.25">
      <c r="A153" s="94"/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</row>
    <row r="154" spans="1:24" x14ac:dyDescent="0.25">
      <c r="A154" s="94"/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</row>
    <row r="155" spans="1:24" x14ac:dyDescent="0.25">
      <c r="A155" s="94"/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</row>
    <row r="156" spans="1:24" x14ac:dyDescent="0.25">
      <c r="A156" s="94"/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</row>
  </sheetData>
  <sortState ref="B9:X25">
    <sortCondition descending="1" ref="X9:X25"/>
  </sortState>
  <mergeCells count="19">
    <mergeCell ref="L6:M6"/>
    <mergeCell ref="V7:W7"/>
    <mergeCell ref="T6:U6"/>
    <mergeCell ref="R6:S6"/>
    <mergeCell ref="N7:O7"/>
    <mergeCell ref="T7:U7"/>
    <mergeCell ref="F6:G6"/>
    <mergeCell ref="A1:F5"/>
    <mergeCell ref="G3:AM5"/>
    <mergeCell ref="R7:S7"/>
    <mergeCell ref="F7:G7"/>
    <mergeCell ref="J7:K7"/>
    <mergeCell ref="L7:M7"/>
    <mergeCell ref="P6:Q6"/>
    <mergeCell ref="P7:Q7"/>
    <mergeCell ref="H6:I6"/>
    <mergeCell ref="N6:O6"/>
    <mergeCell ref="V6:W6"/>
    <mergeCell ref="J6:K6"/>
  </mergeCells>
  <pageMargins left="0.25" right="0.25" top="0.75" bottom="0.75" header="0.3" footer="0.3"/>
  <pageSetup paperSize="9" scale="3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8"/>
  <sheetViews>
    <sheetView tabSelected="1" zoomScale="75" zoomScaleNormal="7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F22" sqref="F22"/>
    </sheetView>
  </sheetViews>
  <sheetFormatPr defaultRowHeight="15" x14ac:dyDescent="0.25"/>
  <cols>
    <col min="1" max="1" width="5.7109375" style="1" customWidth="1"/>
    <col min="2" max="2" width="20.7109375" style="1" customWidth="1"/>
    <col min="3" max="4" width="10.7109375" style="1" customWidth="1"/>
    <col min="5" max="5" width="18.7109375" style="1" customWidth="1"/>
    <col min="6" max="6" width="9.140625" style="1"/>
    <col min="7" max="7" width="10.42578125" style="1" customWidth="1"/>
    <col min="8" max="9" width="9.140625" style="1"/>
    <col min="10" max="10" width="9.7109375" style="1" customWidth="1"/>
    <col min="11" max="12" width="9.140625" style="1"/>
    <col min="13" max="13" width="13.28515625" style="1" customWidth="1"/>
    <col min="14" max="14" width="9.140625" style="1"/>
    <col min="15" max="15" width="9.140625" style="1" customWidth="1"/>
    <col min="16" max="16" width="10.28515625" style="1" customWidth="1"/>
    <col min="17" max="21" width="9.140625" style="1" customWidth="1"/>
    <col min="22" max="22" width="10.140625" style="1" customWidth="1"/>
    <col min="23" max="24" width="9.140625" style="1" customWidth="1"/>
    <col min="25" max="25" width="11.28515625" style="1" customWidth="1"/>
    <col min="26" max="32" width="9.140625" style="1" customWidth="1"/>
    <col min="33" max="16384" width="9.140625" style="1"/>
  </cols>
  <sheetData>
    <row r="1" spans="1:40" x14ac:dyDescent="0.25">
      <c r="A1" s="237"/>
      <c r="B1" s="237"/>
      <c r="C1" s="237"/>
      <c r="D1" s="237"/>
      <c r="E1" s="237"/>
      <c r="F1" s="237"/>
    </row>
    <row r="2" spans="1:40" ht="15" customHeight="1" x14ac:dyDescent="0.5">
      <c r="A2" s="237"/>
      <c r="B2" s="237"/>
      <c r="C2" s="237"/>
      <c r="D2" s="237"/>
      <c r="E2" s="237"/>
      <c r="F2" s="23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" customHeight="1" x14ac:dyDescent="0.5">
      <c r="A3" s="237"/>
      <c r="B3" s="237"/>
      <c r="C3" s="237"/>
      <c r="D3" s="237"/>
      <c r="E3" s="237"/>
      <c r="F3" s="237"/>
      <c r="G3" s="239" t="s">
        <v>361</v>
      </c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"/>
      <c r="AM3" s="2"/>
      <c r="AN3" s="2"/>
    </row>
    <row r="4" spans="1:40" ht="21" customHeight="1" x14ac:dyDescent="0.5">
      <c r="A4" s="237"/>
      <c r="B4" s="237"/>
      <c r="C4" s="237"/>
      <c r="D4" s="237"/>
      <c r="E4" s="237"/>
      <c r="F4" s="237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"/>
      <c r="AM4" s="2"/>
      <c r="AN4" s="2"/>
    </row>
    <row r="5" spans="1:40" ht="15" customHeight="1" x14ac:dyDescent="0.25">
      <c r="A5" s="237"/>
      <c r="B5" s="237"/>
      <c r="C5" s="237"/>
      <c r="D5" s="237"/>
      <c r="E5" s="237"/>
      <c r="F5" s="237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</row>
    <row r="6" spans="1:40" ht="31.5" x14ac:dyDescent="0.5">
      <c r="A6" s="238"/>
      <c r="B6" s="238"/>
      <c r="C6" s="238"/>
      <c r="D6" s="238"/>
      <c r="E6" s="238"/>
      <c r="F6" s="238"/>
      <c r="G6" s="2"/>
      <c r="H6" s="2"/>
      <c r="I6" s="2"/>
      <c r="J6" s="2"/>
      <c r="K6" s="2"/>
      <c r="L6" s="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2"/>
      <c r="AH6" s="2"/>
    </row>
    <row r="7" spans="1:40" ht="20.100000000000001" customHeight="1" x14ac:dyDescent="0.25">
      <c r="A7" s="4"/>
      <c r="B7" s="5"/>
      <c r="C7" s="4"/>
      <c r="D7" s="6"/>
      <c r="E7" s="6"/>
      <c r="F7" s="219" t="s">
        <v>36</v>
      </c>
      <c r="G7" s="244"/>
      <c r="H7" s="245"/>
      <c r="I7" s="236" t="s">
        <v>37</v>
      </c>
      <c r="J7" s="248"/>
      <c r="K7" s="249"/>
      <c r="L7" s="231" t="s">
        <v>39</v>
      </c>
      <c r="M7" s="240"/>
      <c r="N7" s="241"/>
      <c r="O7" s="219" t="s">
        <v>40</v>
      </c>
      <c r="P7" s="244"/>
      <c r="Q7" s="245"/>
      <c r="R7" s="236" t="s">
        <v>42</v>
      </c>
      <c r="S7" s="248"/>
      <c r="T7" s="249"/>
      <c r="U7" s="231" t="s">
        <v>368</v>
      </c>
      <c r="V7" s="240"/>
      <c r="W7" s="241"/>
      <c r="X7" s="219" t="s">
        <v>44</v>
      </c>
      <c r="Y7" s="244"/>
      <c r="Z7" s="245"/>
      <c r="AA7" s="236" t="s">
        <v>292</v>
      </c>
      <c r="AB7" s="248"/>
      <c r="AC7" s="249"/>
      <c r="AD7" s="231" t="s">
        <v>45</v>
      </c>
      <c r="AE7" s="240"/>
      <c r="AF7" s="241"/>
      <c r="AG7" s="7"/>
    </row>
    <row r="8" spans="1:40" ht="20.100000000000001" customHeight="1" x14ac:dyDescent="0.25">
      <c r="A8" s="4"/>
      <c r="B8" s="5"/>
      <c r="C8" s="4"/>
      <c r="D8" s="6"/>
      <c r="E8" s="6"/>
      <c r="F8" s="228" t="s">
        <v>11</v>
      </c>
      <c r="G8" s="252"/>
      <c r="H8" s="220"/>
      <c r="I8" s="253" t="s">
        <v>26</v>
      </c>
      <c r="J8" s="254"/>
      <c r="K8" s="222"/>
      <c r="L8" s="229" t="s">
        <v>38</v>
      </c>
      <c r="M8" s="242"/>
      <c r="N8" s="243"/>
      <c r="O8" s="227" t="s">
        <v>41</v>
      </c>
      <c r="P8" s="246"/>
      <c r="Q8" s="247"/>
      <c r="R8" s="221" t="s">
        <v>43</v>
      </c>
      <c r="S8" s="250"/>
      <c r="T8" s="251"/>
      <c r="U8" s="229" t="s">
        <v>369</v>
      </c>
      <c r="V8" s="242"/>
      <c r="W8" s="243"/>
      <c r="X8" s="227" t="s">
        <v>366</v>
      </c>
      <c r="Y8" s="246"/>
      <c r="Z8" s="247"/>
      <c r="AA8" s="221" t="s">
        <v>293</v>
      </c>
      <c r="AB8" s="250"/>
      <c r="AC8" s="251"/>
      <c r="AD8" s="229" t="s">
        <v>367</v>
      </c>
      <c r="AE8" s="242"/>
      <c r="AF8" s="243"/>
      <c r="AG8" s="7"/>
    </row>
    <row r="9" spans="1:40" ht="15.75" customHeight="1" x14ac:dyDescent="0.25">
      <c r="A9" s="8" t="s">
        <v>0</v>
      </c>
      <c r="B9" s="8" t="s">
        <v>1</v>
      </c>
      <c r="C9" s="8" t="s">
        <v>10</v>
      </c>
      <c r="D9" s="9" t="s">
        <v>18</v>
      </c>
      <c r="E9" s="9" t="s">
        <v>23</v>
      </c>
      <c r="F9" s="136" t="s">
        <v>83</v>
      </c>
      <c r="G9" s="136" t="s">
        <v>84</v>
      </c>
      <c r="H9" s="136" t="s">
        <v>85</v>
      </c>
      <c r="I9" s="137" t="s">
        <v>83</v>
      </c>
      <c r="J9" s="137" t="s">
        <v>84</v>
      </c>
      <c r="K9" s="137" t="s">
        <v>85</v>
      </c>
      <c r="L9" s="138" t="s">
        <v>83</v>
      </c>
      <c r="M9" s="138" t="s">
        <v>84</v>
      </c>
      <c r="N9" s="138" t="s">
        <v>85</v>
      </c>
      <c r="O9" s="136" t="s">
        <v>83</v>
      </c>
      <c r="P9" s="136" t="s">
        <v>84</v>
      </c>
      <c r="Q9" s="136" t="s">
        <v>85</v>
      </c>
      <c r="R9" s="137" t="s">
        <v>83</v>
      </c>
      <c r="S9" s="137" t="s">
        <v>84</v>
      </c>
      <c r="T9" s="137" t="s">
        <v>85</v>
      </c>
      <c r="U9" s="138" t="s">
        <v>83</v>
      </c>
      <c r="V9" s="138" t="s">
        <v>84</v>
      </c>
      <c r="W9" s="138" t="s">
        <v>85</v>
      </c>
      <c r="X9" s="136" t="s">
        <v>83</v>
      </c>
      <c r="Y9" s="136" t="s">
        <v>84</v>
      </c>
      <c r="Z9" s="136" t="s">
        <v>85</v>
      </c>
      <c r="AA9" s="137" t="s">
        <v>83</v>
      </c>
      <c r="AB9" s="137" t="s">
        <v>84</v>
      </c>
      <c r="AC9" s="137" t="s">
        <v>85</v>
      </c>
      <c r="AD9" s="138" t="s">
        <v>83</v>
      </c>
      <c r="AE9" s="138" t="s">
        <v>84</v>
      </c>
      <c r="AF9" s="138" t="s">
        <v>85</v>
      </c>
      <c r="AG9" s="10" t="s">
        <v>4</v>
      </c>
    </row>
    <row r="10" spans="1:40" ht="15.75" customHeight="1" x14ac:dyDescent="0.25">
      <c r="A10" s="7">
        <v>1</v>
      </c>
      <c r="B10" s="151" t="s">
        <v>105</v>
      </c>
      <c r="C10" s="172">
        <v>2430</v>
      </c>
      <c r="D10" s="172">
        <v>13</v>
      </c>
      <c r="E10" s="18" t="s">
        <v>24</v>
      </c>
      <c r="F10" s="14">
        <v>0</v>
      </c>
      <c r="G10" s="14">
        <v>0</v>
      </c>
      <c r="H10" s="14">
        <v>0</v>
      </c>
      <c r="I10" s="14">
        <v>11</v>
      </c>
      <c r="J10" s="14" t="s">
        <v>153</v>
      </c>
      <c r="K10" s="14">
        <v>7</v>
      </c>
      <c r="L10" s="14">
        <v>20</v>
      </c>
      <c r="M10" s="14" t="s">
        <v>225</v>
      </c>
      <c r="N10" s="14">
        <v>8</v>
      </c>
      <c r="O10" s="14">
        <v>14</v>
      </c>
      <c r="P10" s="14" t="s">
        <v>294</v>
      </c>
      <c r="Q10" s="14">
        <v>25</v>
      </c>
      <c r="R10" s="14">
        <v>23</v>
      </c>
      <c r="S10" s="14" t="s">
        <v>351</v>
      </c>
      <c r="T10" s="14">
        <v>16</v>
      </c>
      <c r="U10" s="14">
        <v>14</v>
      </c>
      <c r="V10" s="14" t="s">
        <v>416</v>
      </c>
      <c r="W10" s="14">
        <v>16</v>
      </c>
      <c r="X10" s="14">
        <v>12</v>
      </c>
      <c r="Y10" s="14" t="s">
        <v>446</v>
      </c>
      <c r="Z10" s="14">
        <v>20</v>
      </c>
      <c r="AA10" s="14">
        <v>20</v>
      </c>
      <c r="AB10" s="14" t="s">
        <v>485</v>
      </c>
      <c r="AC10" s="14">
        <v>25</v>
      </c>
      <c r="AD10" s="14">
        <v>18</v>
      </c>
      <c r="AE10" s="14" t="s">
        <v>544</v>
      </c>
      <c r="AF10" s="14">
        <v>20</v>
      </c>
      <c r="AG10" s="15">
        <f t="shared" ref="AG10:AG56" si="0">SUM(AF10+AC10+Z10+W10+T10+Q10+N10+K10+H10)</f>
        <v>137</v>
      </c>
    </row>
    <row r="11" spans="1:40" ht="15.75" customHeight="1" x14ac:dyDescent="0.25">
      <c r="A11" s="7">
        <v>2</v>
      </c>
      <c r="B11" s="16" t="s">
        <v>14</v>
      </c>
      <c r="C11" s="135">
        <v>1069</v>
      </c>
      <c r="D11" s="204">
        <v>78</v>
      </c>
      <c r="E11" s="25" t="s">
        <v>20</v>
      </c>
      <c r="F11" s="14">
        <v>19</v>
      </c>
      <c r="G11" s="142" t="s">
        <v>92</v>
      </c>
      <c r="H11" s="14">
        <v>20</v>
      </c>
      <c r="I11" s="14">
        <v>11</v>
      </c>
      <c r="J11" s="14" t="s">
        <v>150</v>
      </c>
      <c r="K11" s="14">
        <v>10</v>
      </c>
      <c r="L11" s="14">
        <v>20</v>
      </c>
      <c r="M11" s="14" t="s">
        <v>221</v>
      </c>
      <c r="N11" s="14">
        <v>13</v>
      </c>
      <c r="O11" s="14">
        <v>14</v>
      </c>
      <c r="P11" s="14" t="s">
        <v>300</v>
      </c>
      <c r="Q11" s="14">
        <v>9</v>
      </c>
      <c r="R11" s="14">
        <v>22</v>
      </c>
      <c r="S11" s="14" t="s">
        <v>354</v>
      </c>
      <c r="T11" s="14">
        <v>10</v>
      </c>
      <c r="U11" s="14">
        <v>14</v>
      </c>
      <c r="V11" s="14" t="s">
        <v>415</v>
      </c>
      <c r="W11" s="14">
        <v>20</v>
      </c>
      <c r="X11" s="14">
        <v>12</v>
      </c>
      <c r="Y11" s="14" t="s">
        <v>449</v>
      </c>
      <c r="Z11" s="14">
        <v>13</v>
      </c>
      <c r="AA11" s="14">
        <v>19</v>
      </c>
      <c r="AB11" s="14" t="s">
        <v>486</v>
      </c>
      <c r="AC11" s="14">
        <v>20</v>
      </c>
      <c r="AD11" s="14">
        <v>18</v>
      </c>
      <c r="AE11" s="14" t="s">
        <v>546</v>
      </c>
      <c r="AF11" s="14">
        <v>13</v>
      </c>
      <c r="AG11" s="15">
        <f t="shared" si="0"/>
        <v>128</v>
      </c>
    </row>
    <row r="12" spans="1:40" ht="15.75" customHeight="1" x14ac:dyDescent="0.25">
      <c r="A12" s="170">
        <v>3</v>
      </c>
      <c r="B12" s="11" t="s">
        <v>33</v>
      </c>
      <c r="C12" s="12">
        <v>1450</v>
      </c>
      <c r="D12" s="28">
        <v>90</v>
      </c>
      <c r="E12" s="169" t="s">
        <v>19</v>
      </c>
      <c r="F12" s="14">
        <v>19</v>
      </c>
      <c r="G12" s="142" t="s">
        <v>94</v>
      </c>
      <c r="H12" s="14">
        <v>11</v>
      </c>
      <c r="I12" s="14">
        <v>12</v>
      </c>
      <c r="J12" s="14" t="s">
        <v>146</v>
      </c>
      <c r="K12" s="14">
        <v>20</v>
      </c>
      <c r="L12" s="14">
        <v>20</v>
      </c>
      <c r="M12" s="14" t="s">
        <v>219</v>
      </c>
      <c r="N12" s="14">
        <v>20</v>
      </c>
      <c r="O12" s="14">
        <v>14</v>
      </c>
      <c r="P12" s="14" t="s">
        <v>297</v>
      </c>
      <c r="Q12" s="14">
        <v>13</v>
      </c>
      <c r="R12" s="14">
        <v>24</v>
      </c>
      <c r="S12" s="14" t="s">
        <v>350</v>
      </c>
      <c r="T12" s="14">
        <v>20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5">
        <f t="shared" si="0"/>
        <v>84</v>
      </c>
    </row>
    <row r="13" spans="1:40" ht="15.75" customHeight="1" x14ac:dyDescent="0.25">
      <c r="A13" s="27">
        <v>4</v>
      </c>
      <c r="B13" s="20" t="s">
        <v>34</v>
      </c>
      <c r="C13" s="26">
        <v>3641</v>
      </c>
      <c r="D13" s="178">
        <v>10</v>
      </c>
      <c r="E13" s="18" t="s">
        <v>24</v>
      </c>
      <c r="F13" s="14">
        <v>19</v>
      </c>
      <c r="G13" s="142" t="s">
        <v>91</v>
      </c>
      <c r="H13" s="14">
        <v>16</v>
      </c>
      <c r="I13" s="14">
        <v>11</v>
      </c>
      <c r="J13" s="14" t="s">
        <v>152</v>
      </c>
      <c r="K13" s="14">
        <v>8</v>
      </c>
      <c r="L13" s="14">
        <v>0</v>
      </c>
      <c r="M13" s="14">
        <v>0</v>
      </c>
      <c r="N13" s="14">
        <v>0</v>
      </c>
      <c r="O13" s="14">
        <v>14</v>
      </c>
      <c r="P13" s="14" t="s">
        <v>295</v>
      </c>
      <c r="Q13" s="14">
        <v>20</v>
      </c>
      <c r="R13" s="14">
        <v>22</v>
      </c>
      <c r="S13" s="14" t="s">
        <v>352</v>
      </c>
      <c r="T13" s="14">
        <v>13</v>
      </c>
      <c r="U13" s="14">
        <v>0</v>
      </c>
      <c r="V13" s="14">
        <v>0</v>
      </c>
      <c r="W13" s="14">
        <v>0</v>
      </c>
      <c r="X13" s="14">
        <v>12</v>
      </c>
      <c r="Y13" s="14" t="s">
        <v>448</v>
      </c>
      <c r="Z13" s="14">
        <v>16</v>
      </c>
      <c r="AA13" s="14">
        <v>0</v>
      </c>
      <c r="AB13" s="14">
        <v>0</v>
      </c>
      <c r="AC13" s="14">
        <v>0</v>
      </c>
      <c r="AD13" s="14">
        <v>18</v>
      </c>
      <c r="AE13" s="14" t="s">
        <v>547</v>
      </c>
      <c r="AF13" s="14">
        <v>11</v>
      </c>
      <c r="AG13" s="15">
        <f t="shared" si="0"/>
        <v>84</v>
      </c>
    </row>
    <row r="14" spans="1:40" ht="15.75" customHeight="1" x14ac:dyDescent="0.25">
      <c r="A14" s="7">
        <v>5</v>
      </c>
      <c r="B14" s="22" t="s">
        <v>164</v>
      </c>
      <c r="C14" s="173">
        <v>13459</v>
      </c>
      <c r="D14" s="28">
        <v>333</v>
      </c>
      <c r="E14" s="25" t="s">
        <v>20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41</v>
      </c>
      <c r="L14" s="14">
        <v>20</v>
      </c>
      <c r="M14" s="14" t="s">
        <v>224</v>
      </c>
      <c r="N14" s="14">
        <v>9</v>
      </c>
      <c r="O14" s="14">
        <v>6</v>
      </c>
      <c r="P14" s="14" t="s">
        <v>311</v>
      </c>
      <c r="Q14" s="14">
        <v>0</v>
      </c>
      <c r="R14" s="14">
        <v>0</v>
      </c>
      <c r="S14" s="14">
        <v>0</v>
      </c>
      <c r="T14" s="14">
        <v>0</v>
      </c>
      <c r="U14" s="14">
        <v>14</v>
      </c>
      <c r="V14" s="14" t="s">
        <v>422</v>
      </c>
      <c r="W14" s="14">
        <v>9</v>
      </c>
      <c r="X14" s="14">
        <v>0</v>
      </c>
      <c r="Y14" s="14">
        <v>0</v>
      </c>
      <c r="Z14" s="14">
        <v>0</v>
      </c>
      <c r="AA14" s="14">
        <v>10</v>
      </c>
      <c r="AB14" s="14" t="s">
        <v>492</v>
      </c>
      <c r="AC14" s="14">
        <v>0</v>
      </c>
      <c r="AD14" s="14">
        <v>18</v>
      </c>
      <c r="AE14" s="14" t="s">
        <v>543</v>
      </c>
      <c r="AF14" s="14">
        <v>25</v>
      </c>
      <c r="AG14" s="15">
        <f t="shared" si="0"/>
        <v>84</v>
      </c>
    </row>
    <row r="15" spans="1:40" ht="15.75" customHeight="1" x14ac:dyDescent="0.25">
      <c r="A15" s="7">
        <v>6</v>
      </c>
      <c r="B15" s="16" t="s">
        <v>27</v>
      </c>
      <c r="C15" s="159">
        <v>8426</v>
      </c>
      <c r="D15" s="159">
        <v>53</v>
      </c>
      <c r="E15" s="18" t="s">
        <v>24</v>
      </c>
      <c r="F15" s="14">
        <v>19</v>
      </c>
      <c r="G15" s="142" t="s">
        <v>90</v>
      </c>
      <c r="H15" s="14">
        <v>25</v>
      </c>
      <c r="I15" s="14">
        <v>12</v>
      </c>
      <c r="J15" s="14" t="s">
        <v>145</v>
      </c>
      <c r="K15" s="14">
        <v>25</v>
      </c>
      <c r="L15" s="14">
        <v>20</v>
      </c>
      <c r="M15" s="14" t="s">
        <v>222</v>
      </c>
      <c r="N15" s="14">
        <v>11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5">
        <f t="shared" si="0"/>
        <v>61</v>
      </c>
    </row>
    <row r="16" spans="1:40" ht="15.75" customHeight="1" x14ac:dyDescent="0.25">
      <c r="A16" s="27">
        <v>7</v>
      </c>
      <c r="B16" s="22" t="s">
        <v>167</v>
      </c>
      <c r="C16" s="12">
        <v>4635</v>
      </c>
      <c r="D16" s="28">
        <v>15</v>
      </c>
      <c r="E16" s="25" t="s">
        <v>20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55</v>
      </c>
      <c r="O16" s="14">
        <v>14</v>
      </c>
      <c r="P16" s="14" t="s">
        <v>303</v>
      </c>
      <c r="Q16" s="14">
        <v>6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5">
        <f t="shared" si="0"/>
        <v>61</v>
      </c>
    </row>
    <row r="17" spans="1:33" ht="15.75" customHeight="1" x14ac:dyDescent="0.25">
      <c r="A17" s="7">
        <v>8</v>
      </c>
      <c r="B17" s="22" t="s">
        <v>28</v>
      </c>
      <c r="C17" s="12">
        <v>1325</v>
      </c>
      <c r="D17" s="26">
        <v>22</v>
      </c>
      <c r="E17" s="13" t="s">
        <v>25</v>
      </c>
      <c r="F17" s="14">
        <v>19</v>
      </c>
      <c r="G17" s="142" t="s">
        <v>96</v>
      </c>
      <c r="H17" s="14">
        <v>9</v>
      </c>
      <c r="I17" s="14">
        <v>11</v>
      </c>
      <c r="J17" s="14" t="s">
        <v>158</v>
      </c>
      <c r="K17" s="14">
        <v>2</v>
      </c>
      <c r="L17" s="14">
        <v>0</v>
      </c>
      <c r="M17" s="14">
        <v>0</v>
      </c>
      <c r="N17" s="14">
        <v>0</v>
      </c>
      <c r="O17" s="14">
        <v>12</v>
      </c>
      <c r="P17" s="14" t="s">
        <v>309</v>
      </c>
      <c r="Q17" s="14">
        <v>0</v>
      </c>
      <c r="R17" s="14">
        <v>11</v>
      </c>
      <c r="S17" s="14" t="s">
        <v>360</v>
      </c>
      <c r="T17" s="14">
        <v>0</v>
      </c>
      <c r="U17" s="14">
        <v>14</v>
      </c>
      <c r="V17" s="14" t="s">
        <v>418</v>
      </c>
      <c r="W17" s="14">
        <v>11</v>
      </c>
      <c r="X17" s="14">
        <v>12</v>
      </c>
      <c r="Y17" s="14" t="s">
        <v>451</v>
      </c>
      <c r="Z17" s="14">
        <v>10</v>
      </c>
      <c r="AA17" s="14">
        <v>18</v>
      </c>
      <c r="AB17" s="14" t="s">
        <v>487</v>
      </c>
      <c r="AC17" s="14">
        <v>16</v>
      </c>
      <c r="AD17" s="14">
        <v>18</v>
      </c>
      <c r="AE17" s="14" t="s">
        <v>550</v>
      </c>
      <c r="AF17" s="14">
        <v>8</v>
      </c>
      <c r="AG17" s="15">
        <f t="shared" si="0"/>
        <v>56</v>
      </c>
    </row>
    <row r="18" spans="1:33" ht="15.75" customHeight="1" x14ac:dyDescent="0.25">
      <c r="A18" s="27">
        <v>9</v>
      </c>
      <c r="B18" s="22" t="s">
        <v>169</v>
      </c>
      <c r="C18" s="12">
        <v>13549</v>
      </c>
      <c r="D18" s="28">
        <v>911</v>
      </c>
      <c r="E18" s="23" t="s">
        <v>20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22</v>
      </c>
      <c r="O18" s="14">
        <v>13</v>
      </c>
      <c r="P18" s="14" t="s">
        <v>307</v>
      </c>
      <c r="Q18" s="14">
        <v>2</v>
      </c>
      <c r="R18" s="14">
        <v>0</v>
      </c>
      <c r="S18" s="14">
        <v>0</v>
      </c>
      <c r="T18" s="14">
        <v>0</v>
      </c>
      <c r="U18" s="14">
        <v>14</v>
      </c>
      <c r="V18" s="14" t="s">
        <v>425</v>
      </c>
      <c r="W18" s="14">
        <v>6</v>
      </c>
      <c r="X18" s="14">
        <v>0</v>
      </c>
      <c r="Y18" s="14">
        <v>0</v>
      </c>
      <c r="Z18" s="14">
        <v>0</v>
      </c>
      <c r="AA18" s="14">
        <v>18</v>
      </c>
      <c r="AB18" s="14" t="s">
        <v>488</v>
      </c>
      <c r="AC18" s="14">
        <v>13</v>
      </c>
      <c r="AD18" s="14">
        <v>18</v>
      </c>
      <c r="AE18" s="14" t="s">
        <v>548</v>
      </c>
      <c r="AF18" s="14">
        <v>10</v>
      </c>
      <c r="AG18" s="15">
        <f t="shared" si="0"/>
        <v>53</v>
      </c>
    </row>
    <row r="19" spans="1:33" ht="15.75" customHeight="1" x14ac:dyDescent="0.25">
      <c r="A19" s="7">
        <v>10</v>
      </c>
      <c r="B19" s="16" t="s">
        <v>176</v>
      </c>
      <c r="C19" s="135">
        <v>13266</v>
      </c>
      <c r="D19" s="135">
        <v>166</v>
      </c>
      <c r="E19" s="188" t="s">
        <v>19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20</v>
      </c>
      <c r="M19" s="14" t="s">
        <v>218</v>
      </c>
      <c r="N19" s="14">
        <v>25</v>
      </c>
      <c r="O19" s="14">
        <v>6</v>
      </c>
      <c r="P19" s="14" t="s">
        <v>310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12</v>
      </c>
      <c r="Y19" s="14" t="s">
        <v>445</v>
      </c>
      <c r="Z19" s="14">
        <v>25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5">
        <f t="shared" si="0"/>
        <v>50</v>
      </c>
    </row>
    <row r="20" spans="1:33" ht="15.75" customHeight="1" x14ac:dyDescent="0.25">
      <c r="A20" s="7">
        <v>11</v>
      </c>
      <c r="B20" s="16" t="s">
        <v>362</v>
      </c>
      <c r="C20" s="135">
        <v>17013</v>
      </c>
      <c r="D20" s="135" t="s">
        <v>421</v>
      </c>
      <c r="E20" s="23" t="s">
        <v>20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84">
        <f>SUM(26*0.9)</f>
        <v>23.400000000000002</v>
      </c>
      <c r="U20" s="14">
        <v>14</v>
      </c>
      <c r="V20" s="14" t="s">
        <v>420</v>
      </c>
      <c r="W20" s="14">
        <v>10</v>
      </c>
      <c r="X20" s="14">
        <v>12</v>
      </c>
      <c r="Y20" s="14" t="s">
        <v>452</v>
      </c>
      <c r="Z20" s="14">
        <v>9</v>
      </c>
      <c r="AA20" s="14">
        <v>0</v>
      </c>
      <c r="AB20" s="14">
        <v>0</v>
      </c>
      <c r="AC20" s="14">
        <v>0</v>
      </c>
      <c r="AD20" s="14">
        <v>17</v>
      </c>
      <c r="AE20" s="14" t="s">
        <v>552</v>
      </c>
      <c r="AF20" s="14">
        <v>6</v>
      </c>
      <c r="AG20" s="15">
        <f t="shared" si="0"/>
        <v>48.400000000000006</v>
      </c>
    </row>
    <row r="21" spans="1:33" ht="15.75" customHeight="1" x14ac:dyDescent="0.25">
      <c r="A21" s="7">
        <v>12</v>
      </c>
      <c r="B21" s="30" t="s">
        <v>163</v>
      </c>
      <c r="C21" s="27">
        <v>2273</v>
      </c>
      <c r="D21" s="27">
        <v>165</v>
      </c>
      <c r="E21" s="25" t="s">
        <v>20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13</v>
      </c>
      <c r="L21" s="14">
        <v>20</v>
      </c>
      <c r="M21" s="14" t="s">
        <v>227</v>
      </c>
      <c r="N21" s="14">
        <v>6</v>
      </c>
      <c r="O21" s="14">
        <v>14</v>
      </c>
      <c r="P21" s="14" t="s">
        <v>302</v>
      </c>
      <c r="Q21" s="14">
        <v>7</v>
      </c>
      <c r="R21" s="14">
        <v>22</v>
      </c>
      <c r="S21" s="14" t="s">
        <v>358</v>
      </c>
      <c r="T21" s="14">
        <v>6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18</v>
      </c>
      <c r="AB21" s="14" t="s">
        <v>490</v>
      </c>
      <c r="AC21" s="14">
        <v>10</v>
      </c>
      <c r="AD21" s="14">
        <v>0</v>
      </c>
      <c r="AE21" s="14">
        <v>0</v>
      </c>
      <c r="AF21" s="14">
        <v>0</v>
      </c>
      <c r="AG21" s="15">
        <f t="shared" si="0"/>
        <v>42</v>
      </c>
    </row>
    <row r="22" spans="1:33" ht="15.75" customHeight="1" x14ac:dyDescent="0.25">
      <c r="A22" s="7">
        <v>13</v>
      </c>
      <c r="B22" s="20" t="s">
        <v>15</v>
      </c>
      <c r="C22" s="196">
        <v>2200</v>
      </c>
      <c r="D22" s="196">
        <v>85</v>
      </c>
      <c r="E22" s="13" t="s">
        <v>25</v>
      </c>
      <c r="F22" s="14">
        <v>19</v>
      </c>
      <c r="G22" s="142" t="s">
        <v>97</v>
      </c>
      <c r="H22" s="14">
        <v>8</v>
      </c>
      <c r="I22" s="14">
        <v>11</v>
      </c>
      <c r="J22" s="14" t="s">
        <v>159</v>
      </c>
      <c r="K22" s="14">
        <v>1</v>
      </c>
      <c r="L22" s="14">
        <v>18</v>
      </c>
      <c r="M22" s="14" t="s">
        <v>231</v>
      </c>
      <c r="N22" s="14">
        <v>3</v>
      </c>
      <c r="O22" s="14">
        <v>13</v>
      </c>
      <c r="P22" s="14" t="s">
        <v>308</v>
      </c>
      <c r="Q22" s="14">
        <v>1</v>
      </c>
      <c r="R22" s="14">
        <v>0</v>
      </c>
      <c r="S22" s="14">
        <v>0</v>
      </c>
      <c r="T22" s="14">
        <v>0</v>
      </c>
      <c r="U22" s="14">
        <v>14</v>
      </c>
      <c r="V22" s="14" t="s">
        <v>426</v>
      </c>
      <c r="W22" s="14">
        <v>5</v>
      </c>
      <c r="X22" s="14">
        <v>12</v>
      </c>
      <c r="Y22" s="14" t="s">
        <v>450</v>
      </c>
      <c r="Z22" s="14">
        <v>11</v>
      </c>
      <c r="AA22" s="14">
        <v>18</v>
      </c>
      <c r="AB22" s="14" t="s">
        <v>489</v>
      </c>
      <c r="AC22" s="14">
        <v>11</v>
      </c>
      <c r="AD22" s="14">
        <v>16</v>
      </c>
      <c r="AE22" s="14" t="s">
        <v>553</v>
      </c>
      <c r="AF22" s="14">
        <v>0</v>
      </c>
      <c r="AG22" s="15">
        <f t="shared" si="0"/>
        <v>40</v>
      </c>
    </row>
    <row r="23" spans="1:33" ht="15.75" customHeight="1" x14ac:dyDescent="0.25">
      <c r="A23" s="27">
        <v>14</v>
      </c>
      <c r="B23" s="22" t="s">
        <v>168</v>
      </c>
      <c r="C23" s="12">
        <v>13622</v>
      </c>
      <c r="D23" s="12">
        <v>48</v>
      </c>
      <c r="E23" s="25" t="s">
        <v>20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39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5">
        <f t="shared" si="0"/>
        <v>39</v>
      </c>
    </row>
    <row r="24" spans="1:33" ht="15.75" customHeight="1" x14ac:dyDescent="0.25">
      <c r="A24" s="7">
        <v>15</v>
      </c>
      <c r="B24" s="151" t="s">
        <v>109</v>
      </c>
      <c r="C24" s="203">
        <v>1712</v>
      </c>
      <c r="D24" s="203">
        <v>42</v>
      </c>
      <c r="E24" s="160" t="s">
        <v>24</v>
      </c>
      <c r="F24" s="14">
        <v>0</v>
      </c>
      <c r="G24" s="14">
        <v>0</v>
      </c>
      <c r="H24" s="14">
        <v>0</v>
      </c>
      <c r="I24" s="14">
        <v>12</v>
      </c>
      <c r="J24" s="14" t="s">
        <v>148</v>
      </c>
      <c r="K24" s="14">
        <v>13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24</v>
      </c>
      <c r="S24" s="14" t="s">
        <v>349</v>
      </c>
      <c r="T24" s="14">
        <v>25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5">
        <f t="shared" si="0"/>
        <v>38</v>
      </c>
    </row>
    <row r="25" spans="1:33" ht="15.75" customHeight="1" x14ac:dyDescent="0.25">
      <c r="A25" s="27">
        <v>16</v>
      </c>
      <c r="B25" s="11" t="s">
        <v>89</v>
      </c>
      <c r="C25" s="21">
        <v>1107</v>
      </c>
      <c r="D25" s="21">
        <v>131</v>
      </c>
      <c r="E25" s="18" t="s">
        <v>24</v>
      </c>
      <c r="F25" s="14">
        <v>19</v>
      </c>
      <c r="G25" s="142" t="s">
        <v>93</v>
      </c>
      <c r="H25" s="14">
        <v>13</v>
      </c>
      <c r="I25" s="14">
        <v>0</v>
      </c>
      <c r="J25" s="14">
        <v>0</v>
      </c>
      <c r="K25" s="14">
        <v>0</v>
      </c>
      <c r="L25" s="14">
        <v>20</v>
      </c>
      <c r="M25" s="14" t="s">
        <v>223</v>
      </c>
      <c r="N25" s="14">
        <v>10</v>
      </c>
      <c r="O25" s="14">
        <v>14</v>
      </c>
      <c r="P25" s="14" t="s">
        <v>298</v>
      </c>
      <c r="Q25" s="14">
        <v>11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5">
        <f t="shared" si="0"/>
        <v>34</v>
      </c>
    </row>
    <row r="26" spans="1:33" ht="15.75" customHeight="1" x14ac:dyDescent="0.25">
      <c r="A26" s="7">
        <v>17</v>
      </c>
      <c r="B26" s="16" t="s">
        <v>247</v>
      </c>
      <c r="C26" s="135">
        <v>1585</v>
      </c>
      <c r="D26" s="205">
        <v>77</v>
      </c>
      <c r="E26" s="169" t="s">
        <v>19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14</v>
      </c>
      <c r="P26" s="14" t="s">
        <v>296</v>
      </c>
      <c r="Q26" s="14">
        <v>16</v>
      </c>
      <c r="R26" s="14">
        <v>22</v>
      </c>
      <c r="S26" s="14" t="s">
        <v>356</v>
      </c>
      <c r="T26" s="14">
        <v>8</v>
      </c>
      <c r="U26" s="14">
        <v>14</v>
      </c>
      <c r="V26" s="14" t="s">
        <v>423</v>
      </c>
      <c r="W26" s="14">
        <v>8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5">
        <f t="shared" si="0"/>
        <v>32</v>
      </c>
    </row>
    <row r="27" spans="1:33" ht="15.75" customHeight="1" x14ac:dyDescent="0.25">
      <c r="A27" s="27">
        <v>18</v>
      </c>
      <c r="B27" s="22" t="s">
        <v>228</v>
      </c>
      <c r="C27" s="29">
        <v>11270</v>
      </c>
      <c r="D27" s="177">
        <v>39</v>
      </c>
      <c r="E27" s="23" t="s">
        <v>20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16</v>
      </c>
      <c r="L27" s="14">
        <v>20</v>
      </c>
      <c r="M27" s="14" t="s">
        <v>229</v>
      </c>
      <c r="N27" s="14">
        <v>5</v>
      </c>
      <c r="O27" s="14">
        <v>14</v>
      </c>
      <c r="P27" s="14" t="s">
        <v>304</v>
      </c>
      <c r="Q27" s="14">
        <v>5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5">
        <f t="shared" si="0"/>
        <v>26</v>
      </c>
    </row>
    <row r="28" spans="1:33" ht="15.75" customHeight="1" x14ac:dyDescent="0.25">
      <c r="A28" s="27">
        <v>19</v>
      </c>
      <c r="B28" s="16" t="s">
        <v>128</v>
      </c>
      <c r="C28" s="159">
        <v>13526</v>
      </c>
      <c r="D28" s="200">
        <v>99</v>
      </c>
      <c r="E28" s="25" t="s">
        <v>20</v>
      </c>
      <c r="F28" s="14">
        <v>0</v>
      </c>
      <c r="G28" s="14">
        <v>0</v>
      </c>
      <c r="H28" s="14">
        <v>25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5">
        <f t="shared" si="0"/>
        <v>25</v>
      </c>
    </row>
    <row r="29" spans="1:33" ht="15.75" customHeight="1" x14ac:dyDescent="0.25">
      <c r="A29" s="7">
        <v>20</v>
      </c>
      <c r="B29" s="11" t="s">
        <v>116</v>
      </c>
      <c r="C29" s="12">
        <v>9332</v>
      </c>
      <c r="D29" s="28">
        <v>48</v>
      </c>
      <c r="E29" s="18" t="s">
        <v>24</v>
      </c>
      <c r="F29" s="14">
        <v>0</v>
      </c>
      <c r="G29" s="14">
        <v>0</v>
      </c>
      <c r="H29" s="14">
        <v>0</v>
      </c>
      <c r="I29" s="14">
        <v>12</v>
      </c>
      <c r="J29" s="14" t="s">
        <v>147</v>
      </c>
      <c r="K29" s="14">
        <v>16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22</v>
      </c>
      <c r="S29" s="14" t="s">
        <v>357</v>
      </c>
      <c r="T29" s="14">
        <v>7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5">
        <f t="shared" si="0"/>
        <v>23</v>
      </c>
    </row>
    <row r="30" spans="1:33" ht="15.75" customHeight="1" x14ac:dyDescent="0.25">
      <c r="A30" s="7">
        <v>21</v>
      </c>
      <c r="B30" s="16" t="s">
        <v>170</v>
      </c>
      <c r="C30" s="17">
        <v>11344</v>
      </c>
      <c r="D30" s="17">
        <v>68</v>
      </c>
      <c r="E30" s="25" t="s">
        <v>20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17</v>
      </c>
      <c r="O30" s="14">
        <v>14</v>
      </c>
      <c r="P30" s="14" t="s">
        <v>305</v>
      </c>
      <c r="Q30" s="14">
        <v>4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5">
        <f t="shared" si="0"/>
        <v>21</v>
      </c>
    </row>
    <row r="31" spans="1:33" ht="15.75" customHeight="1" x14ac:dyDescent="0.25">
      <c r="A31" s="7">
        <v>22</v>
      </c>
      <c r="B31" s="189" t="s">
        <v>166</v>
      </c>
      <c r="C31" s="12">
        <v>12933</v>
      </c>
      <c r="D31" s="28">
        <v>72</v>
      </c>
      <c r="E31" s="25" t="s">
        <v>20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20</v>
      </c>
      <c r="L31" s="14">
        <v>2</v>
      </c>
      <c r="M31" s="14" t="s">
        <v>232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5">
        <f t="shared" si="0"/>
        <v>20</v>
      </c>
    </row>
    <row r="32" spans="1:33" ht="15.75" customHeight="1" x14ac:dyDescent="0.25">
      <c r="A32" s="27">
        <v>23</v>
      </c>
      <c r="B32" s="16" t="s">
        <v>363</v>
      </c>
      <c r="C32" s="197">
        <v>9798</v>
      </c>
      <c r="D32" s="197">
        <v>56</v>
      </c>
      <c r="E32" s="23" t="s">
        <v>20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f>SUM(20*0.9)</f>
        <v>18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5">
        <f t="shared" si="0"/>
        <v>18</v>
      </c>
    </row>
    <row r="33" spans="1:33" ht="15.75" customHeight="1" x14ac:dyDescent="0.25">
      <c r="A33" s="27">
        <v>24</v>
      </c>
      <c r="B33" s="16" t="s">
        <v>245</v>
      </c>
      <c r="C33" s="135">
        <v>8711</v>
      </c>
      <c r="D33" s="17">
        <v>122</v>
      </c>
      <c r="E33" s="160" t="s">
        <v>24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14</v>
      </c>
      <c r="P33" s="14" t="s">
        <v>301</v>
      </c>
      <c r="Q33" s="14">
        <v>8</v>
      </c>
      <c r="R33" s="14">
        <v>22</v>
      </c>
      <c r="S33" s="14" t="s">
        <v>355</v>
      </c>
      <c r="T33" s="14">
        <v>9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5">
        <f t="shared" si="0"/>
        <v>17</v>
      </c>
    </row>
    <row r="34" spans="1:33" ht="15.75" customHeight="1" x14ac:dyDescent="0.25">
      <c r="A34" s="7">
        <v>25</v>
      </c>
      <c r="B34" s="16" t="s">
        <v>240</v>
      </c>
      <c r="C34" s="135">
        <v>16918</v>
      </c>
      <c r="D34" s="17">
        <v>57</v>
      </c>
      <c r="E34" s="23" t="s">
        <v>20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14</v>
      </c>
      <c r="P34" s="14" t="s">
        <v>299</v>
      </c>
      <c r="Q34" s="14">
        <v>10</v>
      </c>
      <c r="R34" s="14">
        <v>0</v>
      </c>
      <c r="S34" s="14">
        <v>0</v>
      </c>
      <c r="T34" s="14">
        <v>0</v>
      </c>
      <c r="U34" s="14">
        <v>14</v>
      </c>
      <c r="V34" s="14" t="s">
        <v>424</v>
      </c>
      <c r="W34" s="14">
        <v>7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5">
        <f t="shared" si="0"/>
        <v>17</v>
      </c>
    </row>
    <row r="35" spans="1:33" ht="15.75" customHeight="1" x14ac:dyDescent="0.25">
      <c r="A35" s="7">
        <v>26</v>
      </c>
      <c r="B35" s="11" t="s">
        <v>29</v>
      </c>
      <c r="C35" s="12">
        <v>3196</v>
      </c>
      <c r="D35" s="28">
        <v>149</v>
      </c>
      <c r="E35" s="23" t="s">
        <v>20</v>
      </c>
      <c r="F35" s="14">
        <v>16</v>
      </c>
      <c r="G35" s="142" t="s">
        <v>100</v>
      </c>
      <c r="H35" s="14">
        <v>5</v>
      </c>
      <c r="I35" s="14">
        <v>12</v>
      </c>
      <c r="J35" s="14" t="s">
        <v>149</v>
      </c>
      <c r="K35" s="14">
        <v>11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5">
        <f t="shared" si="0"/>
        <v>16</v>
      </c>
    </row>
    <row r="36" spans="1:33" ht="15.75" customHeight="1" x14ac:dyDescent="0.25">
      <c r="A36" s="7">
        <f>SUM(A35+1)</f>
        <v>27</v>
      </c>
      <c r="B36" s="16" t="s">
        <v>182</v>
      </c>
      <c r="C36" s="17">
        <v>16284</v>
      </c>
      <c r="D36" s="17">
        <v>168</v>
      </c>
      <c r="E36" s="188" t="s">
        <v>19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20</v>
      </c>
      <c r="M36" s="14" t="s">
        <v>220</v>
      </c>
      <c r="N36" s="14">
        <v>16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14</v>
      </c>
      <c r="V36" s="14" t="s">
        <v>419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5">
        <f t="shared" si="0"/>
        <v>16</v>
      </c>
    </row>
    <row r="37" spans="1:33" ht="15.75" customHeight="1" x14ac:dyDescent="0.25">
      <c r="A37" s="7">
        <f t="shared" ref="A37:A39" si="1">SUM(A36+1)</f>
        <v>28</v>
      </c>
      <c r="B37" s="16" t="s">
        <v>496</v>
      </c>
      <c r="C37" s="17">
        <v>150448</v>
      </c>
      <c r="D37" s="17">
        <v>9</v>
      </c>
      <c r="E37" s="188" t="s">
        <v>19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12</v>
      </c>
      <c r="Y37" s="14" t="s">
        <v>447</v>
      </c>
      <c r="Z37" s="14">
        <v>0</v>
      </c>
      <c r="AA37" s="14">
        <v>0</v>
      </c>
      <c r="AB37" s="14">
        <v>0</v>
      </c>
      <c r="AC37" s="14">
        <v>0</v>
      </c>
      <c r="AD37" s="14">
        <v>18</v>
      </c>
      <c r="AE37" s="14" t="s">
        <v>545</v>
      </c>
      <c r="AF37" s="14">
        <v>16</v>
      </c>
      <c r="AG37" s="15">
        <f t="shared" si="0"/>
        <v>16</v>
      </c>
    </row>
    <row r="38" spans="1:33" ht="15.75" customHeight="1" x14ac:dyDescent="0.25">
      <c r="A38" s="7">
        <f t="shared" si="1"/>
        <v>29</v>
      </c>
      <c r="B38" s="16" t="s">
        <v>377</v>
      </c>
      <c r="C38" s="17">
        <v>150229</v>
      </c>
      <c r="D38" s="17">
        <v>117</v>
      </c>
      <c r="E38" s="23" t="s">
        <v>20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14</v>
      </c>
      <c r="V38" s="14" t="s">
        <v>417</v>
      </c>
      <c r="W38" s="14">
        <v>13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5">
        <f t="shared" si="0"/>
        <v>13</v>
      </c>
    </row>
    <row r="39" spans="1:33" ht="15.75" customHeight="1" x14ac:dyDescent="0.25">
      <c r="A39" s="7">
        <f t="shared" si="1"/>
        <v>30</v>
      </c>
      <c r="B39" s="20" t="s">
        <v>120</v>
      </c>
      <c r="C39" s="26">
        <v>2240</v>
      </c>
      <c r="D39" s="28">
        <v>24</v>
      </c>
      <c r="E39" s="157" t="s">
        <v>20</v>
      </c>
      <c r="F39" s="14">
        <v>0</v>
      </c>
      <c r="G39" s="14">
        <v>0</v>
      </c>
      <c r="H39" s="14">
        <v>0</v>
      </c>
      <c r="I39" s="14">
        <v>11</v>
      </c>
      <c r="J39" s="14" t="s">
        <v>155</v>
      </c>
      <c r="K39" s="14">
        <v>5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18</v>
      </c>
      <c r="AE39" s="14" t="s">
        <v>551</v>
      </c>
      <c r="AF39" s="14">
        <v>7</v>
      </c>
      <c r="AG39" s="15">
        <f t="shared" si="0"/>
        <v>12</v>
      </c>
    </row>
    <row r="40" spans="1:33" ht="15.75" customHeight="1" x14ac:dyDescent="0.25">
      <c r="A40" s="7">
        <v>31</v>
      </c>
      <c r="B40" s="11" t="s">
        <v>13</v>
      </c>
      <c r="C40" s="26">
        <v>2556</v>
      </c>
      <c r="D40" s="26">
        <v>69</v>
      </c>
      <c r="E40" s="23" t="s">
        <v>20</v>
      </c>
      <c r="F40" s="14">
        <v>18</v>
      </c>
      <c r="G40" s="142" t="s">
        <v>98</v>
      </c>
      <c r="H40" s="14">
        <v>7</v>
      </c>
      <c r="I40" s="14">
        <v>0</v>
      </c>
      <c r="J40" s="14">
        <v>0</v>
      </c>
      <c r="K40" s="14">
        <v>0</v>
      </c>
      <c r="L40" s="14">
        <v>18</v>
      </c>
      <c r="M40" s="14" t="s">
        <v>230</v>
      </c>
      <c r="N40" s="14">
        <v>4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5">
        <f t="shared" si="0"/>
        <v>11</v>
      </c>
    </row>
    <row r="41" spans="1:33" ht="15.75" customHeight="1" x14ac:dyDescent="0.25">
      <c r="A41" s="7">
        <v>32</v>
      </c>
      <c r="B41" s="16" t="s">
        <v>316</v>
      </c>
      <c r="C41" s="17">
        <v>14461</v>
      </c>
      <c r="D41" s="17">
        <v>81</v>
      </c>
      <c r="E41" s="188" t="s">
        <v>19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22</v>
      </c>
      <c r="S41" s="14" t="s">
        <v>353</v>
      </c>
      <c r="T41" s="14">
        <v>11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5">
        <f t="shared" si="0"/>
        <v>11</v>
      </c>
    </row>
    <row r="42" spans="1:33" ht="15.75" customHeight="1" x14ac:dyDescent="0.25">
      <c r="A42" s="7">
        <v>33</v>
      </c>
      <c r="B42" s="22" t="s">
        <v>54</v>
      </c>
      <c r="C42" s="28">
        <v>14225</v>
      </c>
      <c r="D42" s="156">
        <v>70</v>
      </c>
      <c r="E42" s="23" t="s">
        <v>20</v>
      </c>
      <c r="F42" s="14">
        <v>19</v>
      </c>
      <c r="G42" s="142" t="s">
        <v>95</v>
      </c>
      <c r="H42" s="14">
        <v>10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5">
        <f t="shared" si="0"/>
        <v>10</v>
      </c>
    </row>
    <row r="43" spans="1:33" ht="15.75" customHeight="1" x14ac:dyDescent="0.25">
      <c r="A43" s="7">
        <v>34</v>
      </c>
      <c r="B43" s="16" t="s">
        <v>171</v>
      </c>
      <c r="C43" s="17">
        <v>16618</v>
      </c>
      <c r="D43" s="17">
        <v>11</v>
      </c>
      <c r="E43" s="23" t="s">
        <v>20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20</v>
      </c>
      <c r="M43" s="14" t="s">
        <v>226</v>
      </c>
      <c r="N43" s="14">
        <v>7</v>
      </c>
      <c r="O43" s="14">
        <v>14</v>
      </c>
      <c r="P43" s="14" t="s">
        <v>306</v>
      </c>
      <c r="Q43" s="14">
        <v>3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5">
        <f t="shared" si="0"/>
        <v>10</v>
      </c>
    </row>
    <row r="44" spans="1:33" ht="15.75" customHeight="1" x14ac:dyDescent="0.25">
      <c r="A44" s="7">
        <v>35</v>
      </c>
      <c r="B44" s="11" t="s">
        <v>35</v>
      </c>
      <c r="C44" s="28">
        <v>1287</v>
      </c>
      <c r="D44" s="28">
        <v>247</v>
      </c>
      <c r="E44" s="23" t="s">
        <v>20</v>
      </c>
      <c r="F44" s="14">
        <v>17</v>
      </c>
      <c r="G44" s="142" t="s">
        <v>99</v>
      </c>
      <c r="H44" s="14">
        <v>6</v>
      </c>
      <c r="I44" s="14">
        <v>11</v>
      </c>
      <c r="J44" s="14" t="s">
        <v>157</v>
      </c>
      <c r="K44" s="14">
        <v>3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5">
        <f t="shared" si="0"/>
        <v>9</v>
      </c>
    </row>
    <row r="45" spans="1:33" ht="15.75" customHeight="1" x14ac:dyDescent="0.25">
      <c r="A45" s="7">
        <v>36</v>
      </c>
      <c r="B45" s="11" t="s">
        <v>111</v>
      </c>
      <c r="C45" s="28">
        <v>2177</v>
      </c>
      <c r="D45" s="26">
        <v>35</v>
      </c>
      <c r="E45" s="157" t="s">
        <v>20</v>
      </c>
      <c r="F45" s="14">
        <v>0</v>
      </c>
      <c r="G45" s="14">
        <v>0</v>
      </c>
      <c r="H45" s="14">
        <v>0</v>
      </c>
      <c r="I45" s="14">
        <v>11</v>
      </c>
      <c r="J45" s="14" t="s">
        <v>151</v>
      </c>
      <c r="K45" s="14">
        <v>9</v>
      </c>
      <c r="L45" s="14">
        <v>1</v>
      </c>
      <c r="M45" s="14" t="s">
        <v>233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5">
        <f t="shared" si="0"/>
        <v>9</v>
      </c>
    </row>
    <row r="46" spans="1:33" ht="15.75" customHeight="1" x14ac:dyDescent="0.25">
      <c r="A46" s="7">
        <v>37</v>
      </c>
      <c r="B46" s="11" t="s">
        <v>69</v>
      </c>
      <c r="C46" s="28">
        <v>3448</v>
      </c>
      <c r="D46" s="28">
        <v>63</v>
      </c>
      <c r="E46" s="23" t="s">
        <v>20</v>
      </c>
      <c r="F46" s="14">
        <v>3</v>
      </c>
      <c r="G46" s="142" t="s">
        <v>102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18</v>
      </c>
      <c r="AE46" s="14" t="s">
        <v>549</v>
      </c>
      <c r="AF46" s="14">
        <v>9</v>
      </c>
      <c r="AG46" s="15">
        <f t="shared" si="0"/>
        <v>9</v>
      </c>
    </row>
    <row r="47" spans="1:33" ht="15.75" customHeight="1" x14ac:dyDescent="0.25">
      <c r="A47" s="7">
        <v>38</v>
      </c>
      <c r="B47" s="11" t="s">
        <v>124</v>
      </c>
      <c r="C47" s="28">
        <v>1337</v>
      </c>
      <c r="D47" s="28">
        <v>61</v>
      </c>
      <c r="E47" s="23" t="s">
        <v>20</v>
      </c>
      <c r="F47" s="14">
        <v>0</v>
      </c>
      <c r="G47" s="14">
        <v>0</v>
      </c>
      <c r="H47" s="14">
        <v>0</v>
      </c>
      <c r="I47" s="14">
        <v>11</v>
      </c>
      <c r="J47" s="14" t="s">
        <v>154</v>
      </c>
      <c r="K47" s="14">
        <v>6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5">
        <f t="shared" si="0"/>
        <v>6</v>
      </c>
    </row>
    <row r="48" spans="1:33" ht="15.75" customHeight="1" x14ac:dyDescent="0.25">
      <c r="A48" s="7">
        <v>39</v>
      </c>
      <c r="B48" s="16" t="s">
        <v>319</v>
      </c>
      <c r="C48" s="17">
        <v>8177</v>
      </c>
      <c r="D48" s="17">
        <v>23</v>
      </c>
      <c r="E48" s="23" t="s">
        <v>20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22</v>
      </c>
      <c r="S48" s="14" t="s">
        <v>359</v>
      </c>
      <c r="T48" s="14">
        <v>5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5">
        <f t="shared" si="0"/>
        <v>5</v>
      </c>
    </row>
    <row r="49" spans="1:33" ht="15.75" customHeight="1" x14ac:dyDescent="0.25">
      <c r="A49" s="7">
        <v>40</v>
      </c>
      <c r="B49" s="30" t="s">
        <v>114</v>
      </c>
      <c r="C49" s="19">
        <v>6104</v>
      </c>
      <c r="D49" s="19">
        <v>43</v>
      </c>
      <c r="E49" s="23" t="s">
        <v>20</v>
      </c>
      <c r="F49" s="14">
        <v>0</v>
      </c>
      <c r="G49" s="14">
        <v>0</v>
      </c>
      <c r="H49" s="14">
        <v>0</v>
      </c>
      <c r="I49" s="14">
        <v>11</v>
      </c>
      <c r="J49" s="14" t="s">
        <v>156</v>
      </c>
      <c r="K49" s="14">
        <v>4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5">
        <f t="shared" si="0"/>
        <v>4</v>
      </c>
    </row>
    <row r="50" spans="1:33" ht="15.75" customHeight="1" x14ac:dyDescent="0.25">
      <c r="A50" s="7">
        <v>41</v>
      </c>
      <c r="B50" s="22" t="s">
        <v>466</v>
      </c>
      <c r="C50" s="28"/>
      <c r="D50" s="28">
        <v>121</v>
      </c>
      <c r="E50" s="23" t="s">
        <v>20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18</v>
      </c>
      <c r="AB50" s="14" t="s">
        <v>491</v>
      </c>
      <c r="AC50" s="14">
        <v>0</v>
      </c>
      <c r="AD50" s="14">
        <v>0</v>
      </c>
      <c r="AE50" s="14">
        <v>0</v>
      </c>
      <c r="AF50" s="14">
        <v>0</v>
      </c>
      <c r="AG50" s="15">
        <f t="shared" si="0"/>
        <v>0</v>
      </c>
    </row>
    <row r="51" spans="1:33" ht="15.75" customHeight="1" x14ac:dyDescent="0.25">
      <c r="A51" s="7">
        <v>42</v>
      </c>
      <c r="B51" s="16" t="s">
        <v>376</v>
      </c>
      <c r="C51" s="17">
        <v>17599</v>
      </c>
      <c r="D51" s="17">
        <v>49</v>
      </c>
      <c r="E51" s="188" t="s">
        <v>19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14</v>
      </c>
      <c r="V51" s="14" t="s">
        <v>414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5">
        <f t="shared" si="0"/>
        <v>0</v>
      </c>
    </row>
    <row r="52" spans="1:33" ht="15.75" customHeight="1" x14ac:dyDescent="0.25">
      <c r="A52" s="7">
        <v>43</v>
      </c>
      <c r="B52" s="11" t="s">
        <v>49</v>
      </c>
      <c r="C52" s="28">
        <v>3365</v>
      </c>
      <c r="D52" s="156">
        <v>65</v>
      </c>
      <c r="E52" s="160" t="s">
        <v>24</v>
      </c>
      <c r="F52" s="14">
        <v>9</v>
      </c>
      <c r="G52" s="142" t="s">
        <v>101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5">
        <f t="shared" si="0"/>
        <v>0</v>
      </c>
    </row>
    <row r="53" spans="1:33" ht="15.75" customHeight="1" x14ac:dyDescent="0.25">
      <c r="A53" s="7">
        <v>44</v>
      </c>
      <c r="B53" s="16" t="s">
        <v>107</v>
      </c>
      <c r="C53" s="17">
        <v>9135</v>
      </c>
      <c r="D53" s="17">
        <v>27</v>
      </c>
      <c r="E53" s="23" t="s">
        <v>20</v>
      </c>
      <c r="F53" s="14">
        <v>0</v>
      </c>
      <c r="G53" s="14">
        <v>0</v>
      </c>
      <c r="H53" s="14">
        <v>0</v>
      </c>
      <c r="I53" s="14" t="s">
        <v>82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9</v>
      </c>
      <c r="AE53" s="14" t="s">
        <v>555</v>
      </c>
      <c r="AF53" s="14">
        <v>0</v>
      </c>
      <c r="AG53" s="15">
        <f t="shared" si="0"/>
        <v>0</v>
      </c>
    </row>
    <row r="54" spans="1:33" ht="15.75" customHeight="1" x14ac:dyDescent="0.25">
      <c r="A54" s="7">
        <v>45</v>
      </c>
      <c r="B54" s="16" t="s">
        <v>427</v>
      </c>
      <c r="C54" s="17">
        <v>18983</v>
      </c>
      <c r="D54" s="17">
        <v>32</v>
      </c>
      <c r="E54" s="160" t="s">
        <v>24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 t="s">
        <v>428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5">
        <f t="shared" si="0"/>
        <v>0</v>
      </c>
    </row>
    <row r="55" spans="1:33" ht="15.75" customHeight="1" x14ac:dyDescent="0.25">
      <c r="A55" s="7">
        <v>46</v>
      </c>
      <c r="B55" s="16" t="s">
        <v>461</v>
      </c>
      <c r="C55" s="135">
        <v>1466</v>
      </c>
      <c r="D55" s="135">
        <v>99</v>
      </c>
      <c r="E55" s="202" t="s">
        <v>20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10</v>
      </c>
      <c r="AE55" s="14" t="s">
        <v>554</v>
      </c>
      <c r="AF55" s="14">
        <v>0</v>
      </c>
      <c r="AG55" s="15">
        <f t="shared" si="0"/>
        <v>0</v>
      </c>
    </row>
    <row r="56" spans="1:33" ht="15.75" customHeight="1" x14ac:dyDescent="0.25">
      <c r="A56" s="7">
        <v>47</v>
      </c>
      <c r="B56" s="16" t="s">
        <v>432</v>
      </c>
      <c r="C56" s="135">
        <v>12738</v>
      </c>
      <c r="D56" s="135">
        <v>33</v>
      </c>
      <c r="E56" s="188" t="s">
        <v>19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12</v>
      </c>
      <c r="Y56" s="14" t="s">
        <v>447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5">
        <f t="shared" si="0"/>
        <v>0</v>
      </c>
    </row>
    <row r="57" spans="1:33" x14ac:dyDescent="0.25">
      <c r="A57" s="31"/>
    </row>
    <row r="58" spans="1:33" x14ac:dyDescent="0.25">
      <c r="A58" s="31"/>
    </row>
  </sheetData>
  <sortState ref="B10:AG56">
    <sortCondition descending="1" ref="AG10:AG56"/>
  </sortState>
  <mergeCells count="20">
    <mergeCell ref="F7:H7"/>
    <mergeCell ref="F8:H8"/>
    <mergeCell ref="I7:K7"/>
    <mergeCell ref="I8:K8"/>
    <mergeCell ref="A1:F6"/>
    <mergeCell ref="G3:AK5"/>
    <mergeCell ref="L7:N7"/>
    <mergeCell ref="L8:N8"/>
    <mergeCell ref="O7:Q7"/>
    <mergeCell ref="O8:Q8"/>
    <mergeCell ref="R7:T7"/>
    <mergeCell ref="R8:T8"/>
    <mergeCell ref="AD7:AF7"/>
    <mergeCell ref="AD8:AF8"/>
    <mergeCell ref="U7:W7"/>
    <mergeCell ref="U8:W8"/>
    <mergeCell ref="X7:Z7"/>
    <mergeCell ref="X8:Z8"/>
    <mergeCell ref="AA7:AC7"/>
    <mergeCell ref="AA8:AC8"/>
  </mergeCells>
  <pageMargins left="0.25" right="0.25" top="0.75" bottom="0.75" header="0.3" footer="0.3"/>
  <pageSetup paperSize="9" scale="3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9.140625" style="101"/>
    <col min="2" max="2" width="13.7109375" style="101" customWidth="1"/>
    <col min="3" max="29" width="9.140625" style="101"/>
    <col min="30" max="32" width="0" style="101" hidden="1" customWidth="1"/>
    <col min="33" max="16384" width="9.140625" style="101"/>
  </cols>
  <sheetData>
    <row r="1" spans="1:32" x14ac:dyDescent="0.25">
      <c r="B1" s="102"/>
      <c r="C1" s="261" t="s">
        <v>36</v>
      </c>
      <c r="D1" s="262"/>
      <c r="E1" s="263"/>
      <c r="F1" s="267" t="s">
        <v>37</v>
      </c>
      <c r="G1" s="268"/>
      <c r="H1" s="269"/>
      <c r="I1" s="255" t="s">
        <v>39</v>
      </c>
      <c r="J1" s="256"/>
      <c r="K1" s="257"/>
      <c r="L1" s="261" t="s">
        <v>40</v>
      </c>
      <c r="M1" s="262"/>
      <c r="N1" s="263"/>
      <c r="O1" s="267" t="s">
        <v>42</v>
      </c>
      <c r="P1" s="268"/>
      <c r="Q1" s="269"/>
      <c r="R1" s="255" t="s">
        <v>364</v>
      </c>
      <c r="S1" s="256"/>
      <c r="T1" s="257"/>
      <c r="U1" s="261" t="s">
        <v>44</v>
      </c>
      <c r="V1" s="262"/>
      <c r="W1" s="263"/>
      <c r="X1" s="267" t="s">
        <v>292</v>
      </c>
      <c r="Y1" s="268"/>
      <c r="Z1" s="269"/>
      <c r="AA1" s="255" t="s">
        <v>45</v>
      </c>
      <c r="AB1" s="256"/>
      <c r="AC1" s="257"/>
      <c r="AD1" s="255"/>
      <c r="AE1" s="256"/>
      <c r="AF1" s="257"/>
    </row>
    <row r="2" spans="1:32" x14ac:dyDescent="0.25">
      <c r="B2" s="103"/>
      <c r="C2" s="264" t="s">
        <v>47</v>
      </c>
      <c r="D2" s="265"/>
      <c r="E2" s="266"/>
      <c r="F2" s="273" t="s">
        <v>26</v>
      </c>
      <c r="G2" s="271"/>
      <c r="H2" s="272"/>
      <c r="I2" s="258" t="s">
        <v>38</v>
      </c>
      <c r="J2" s="259"/>
      <c r="K2" s="260"/>
      <c r="L2" s="264" t="s">
        <v>46</v>
      </c>
      <c r="M2" s="265"/>
      <c r="N2" s="266"/>
      <c r="O2" s="270" t="s">
        <v>43</v>
      </c>
      <c r="P2" s="271"/>
      <c r="Q2" s="272"/>
      <c r="R2" s="258" t="s">
        <v>365</v>
      </c>
      <c r="S2" s="259"/>
      <c r="T2" s="260"/>
      <c r="U2" s="264" t="s">
        <v>366</v>
      </c>
      <c r="V2" s="265"/>
      <c r="W2" s="266"/>
      <c r="X2" s="270" t="s">
        <v>462</v>
      </c>
      <c r="Y2" s="271"/>
      <c r="Z2" s="272"/>
      <c r="AA2" s="258" t="s">
        <v>367</v>
      </c>
      <c r="AB2" s="259"/>
      <c r="AC2" s="260"/>
      <c r="AD2" s="258"/>
      <c r="AE2" s="259"/>
      <c r="AF2" s="260"/>
    </row>
    <row r="3" spans="1:32" ht="15.75" x14ac:dyDescent="0.25">
      <c r="A3" s="104"/>
      <c r="B3" s="105"/>
      <c r="C3" s="111" t="s">
        <v>31</v>
      </c>
      <c r="D3" s="106" t="s">
        <v>2</v>
      </c>
      <c r="E3" s="106" t="s">
        <v>6</v>
      </c>
      <c r="F3" s="107" t="s">
        <v>31</v>
      </c>
      <c r="G3" s="108" t="s">
        <v>2</v>
      </c>
      <c r="H3" s="108" t="s">
        <v>3</v>
      </c>
      <c r="I3" s="109" t="s">
        <v>31</v>
      </c>
      <c r="J3" s="110" t="s">
        <v>2</v>
      </c>
      <c r="K3" s="110" t="s">
        <v>3</v>
      </c>
      <c r="L3" s="111" t="s">
        <v>31</v>
      </c>
      <c r="M3" s="112" t="s">
        <v>2</v>
      </c>
      <c r="N3" s="112" t="s">
        <v>3</v>
      </c>
      <c r="O3" s="107" t="s">
        <v>31</v>
      </c>
      <c r="P3" s="108" t="s">
        <v>2</v>
      </c>
      <c r="Q3" s="108" t="s">
        <v>3</v>
      </c>
      <c r="R3" s="109" t="s">
        <v>31</v>
      </c>
      <c r="S3" s="110" t="s">
        <v>2</v>
      </c>
      <c r="T3" s="110" t="s">
        <v>3</v>
      </c>
      <c r="U3" s="111" t="s">
        <v>31</v>
      </c>
      <c r="V3" s="112" t="s">
        <v>2</v>
      </c>
      <c r="W3" s="112" t="s">
        <v>3</v>
      </c>
      <c r="X3" s="107" t="s">
        <v>31</v>
      </c>
      <c r="Y3" s="108" t="s">
        <v>2</v>
      </c>
      <c r="Z3" s="108" t="s">
        <v>3</v>
      </c>
      <c r="AA3" s="109" t="s">
        <v>31</v>
      </c>
      <c r="AB3" s="110" t="s">
        <v>2</v>
      </c>
      <c r="AC3" s="110" t="s">
        <v>3</v>
      </c>
      <c r="AD3" s="109" t="s">
        <v>31</v>
      </c>
      <c r="AE3" s="110" t="s">
        <v>2</v>
      </c>
      <c r="AF3" s="110" t="s">
        <v>3</v>
      </c>
    </row>
    <row r="4" spans="1:32" ht="15.75" x14ac:dyDescent="0.25">
      <c r="A4" s="113" t="s">
        <v>1</v>
      </c>
      <c r="B4" s="114"/>
      <c r="C4" s="115"/>
      <c r="D4" s="115"/>
      <c r="E4" s="114"/>
      <c r="F4" s="105"/>
      <c r="G4" s="116"/>
      <c r="H4" s="116"/>
      <c r="I4" s="105"/>
      <c r="J4" s="116"/>
      <c r="K4" s="116"/>
      <c r="L4" s="105"/>
      <c r="M4" s="116"/>
      <c r="N4" s="116"/>
      <c r="O4" s="105"/>
      <c r="P4" s="116"/>
      <c r="Q4" s="116"/>
      <c r="R4" s="105"/>
      <c r="S4" s="116"/>
      <c r="T4" s="116"/>
      <c r="U4" s="105"/>
      <c r="V4" s="116"/>
      <c r="W4" s="116"/>
      <c r="X4" s="105"/>
      <c r="Y4" s="116"/>
      <c r="Z4" s="116"/>
      <c r="AA4" s="105"/>
      <c r="AB4" s="116"/>
      <c r="AC4" s="116"/>
      <c r="AD4" s="105"/>
      <c r="AE4" s="116"/>
      <c r="AF4" s="116"/>
    </row>
    <row r="5" spans="1:32" ht="15.75" x14ac:dyDescent="0.25">
      <c r="A5" s="146" t="s">
        <v>164</v>
      </c>
      <c r="B5" s="117"/>
      <c r="C5" s="139"/>
      <c r="D5" s="139"/>
      <c r="E5" s="139"/>
      <c r="F5" s="167"/>
      <c r="G5" s="165"/>
      <c r="H5" s="165"/>
      <c r="I5" s="150" t="s">
        <v>180</v>
      </c>
      <c r="J5" s="150" t="s">
        <v>196</v>
      </c>
      <c r="K5" s="150" t="s">
        <v>209</v>
      </c>
      <c r="L5" s="150" t="s">
        <v>239</v>
      </c>
      <c r="M5" s="150" t="s">
        <v>260</v>
      </c>
      <c r="N5" s="150" t="s">
        <v>82</v>
      </c>
      <c r="O5" s="143"/>
      <c r="P5" s="143"/>
      <c r="Q5" s="143"/>
      <c r="R5" s="150" t="s">
        <v>381</v>
      </c>
      <c r="S5" s="150" t="s">
        <v>395</v>
      </c>
      <c r="T5" s="150" t="s">
        <v>402</v>
      </c>
      <c r="U5" s="143"/>
      <c r="V5" s="143"/>
      <c r="W5" s="143"/>
      <c r="X5" s="150" t="s">
        <v>464</v>
      </c>
      <c r="Y5" s="150" t="s">
        <v>472</v>
      </c>
      <c r="Z5" s="150" t="s">
        <v>82</v>
      </c>
      <c r="AA5" s="150" t="s">
        <v>500</v>
      </c>
      <c r="AB5" s="150" t="s">
        <v>516</v>
      </c>
      <c r="AC5" s="150" t="s">
        <v>530</v>
      </c>
      <c r="AD5" s="143"/>
      <c r="AE5" s="143"/>
      <c r="AF5" s="143"/>
    </row>
    <row r="6" spans="1:32" ht="15.75" x14ac:dyDescent="0.25">
      <c r="A6" s="146" t="s">
        <v>319</v>
      </c>
      <c r="B6" s="117"/>
      <c r="C6" s="139"/>
      <c r="D6" s="139"/>
      <c r="E6" s="139"/>
      <c r="F6" s="167"/>
      <c r="G6" s="165"/>
      <c r="H6" s="165"/>
      <c r="I6" s="165"/>
      <c r="J6" s="165"/>
      <c r="K6" s="165"/>
      <c r="L6" s="165"/>
      <c r="M6" s="165"/>
      <c r="N6" s="165"/>
      <c r="O6" s="150" t="s">
        <v>320</v>
      </c>
      <c r="P6" s="150" t="s">
        <v>336</v>
      </c>
      <c r="Q6" s="150" t="s">
        <v>344</v>
      </c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</row>
    <row r="7" spans="1:32" ht="15.75" x14ac:dyDescent="0.25">
      <c r="A7" s="146" t="s">
        <v>432</v>
      </c>
      <c r="B7" s="117"/>
      <c r="C7" s="139"/>
      <c r="D7" s="139"/>
      <c r="E7" s="139"/>
      <c r="F7" s="167"/>
      <c r="G7" s="165"/>
      <c r="H7" s="165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50" t="s">
        <v>433</v>
      </c>
      <c r="V7" s="150" t="s">
        <v>440</v>
      </c>
      <c r="W7" s="150" t="s">
        <v>455</v>
      </c>
      <c r="X7" s="143"/>
      <c r="Y7" s="143"/>
      <c r="Z7" s="143"/>
      <c r="AA7" s="143"/>
      <c r="AB7" s="143"/>
      <c r="AC7" s="143"/>
      <c r="AD7" s="143"/>
      <c r="AE7" s="143"/>
      <c r="AF7" s="143"/>
    </row>
    <row r="8" spans="1:32" ht="15.75" x14ac:dyDescent="0.25">
      <c r="A8" s="146" t="s">
        <v>114</v>
      </c>
      <c r="B8" s="117"/>
      <c r="C8" s="139"/>
      <c r="D8" s="139"/>
      <c r="E8" s="139"/>
      <c r="F8" s="148" t="s">
        <v>115</v>
      </c>
      <c r="G8" s="150" t="s">
        <v>140</v>
      </c>
      <c r="H8" s="150" t="s">
        <v>144</v>
      </c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</row>
    <row r="9" spans="1:32" ht="15.75" x14ac:dyDescent="0.25">
      <c r="A9" s="146" t="s">
        <v>116</v>
      </c>
      <c r="B9" s="117"/>
      <c r="C9" s="139"/>
      <c r="D9" s="139"/>
      <c r="E9" s="139"/>
      <c r="F9" s="148" t="s">
        <v>117</v>
      </c>
      <c r="G9" s="150" t="s">
        <v>131</v>
      </c>
      <c r="H9" s="150" t="s">
        <v>144</v>
      </c>
      <c r="I9" s="143"/>
      <c r="J9" s="143"/>
      <c r="K9" s="143"/>
      <c r="L9" s="143"/>
      <c r="M9" s="143"/>
      <c r="N9" s="143"/>
      <c r="O9" s="150" t="s">
        <v>325</v>
      </c>
      <c r="P9" s="150" t="s">
        <v>334</v>
      </c>
      <c r="Q9" s="150" t="s">
        <v>345</v>
      </c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</row>
    <row r="10" spans="1:32" ht="15.75" x14ac:dyDescent="0.25">
      <c r="A10" s="119" t="s">
        <v>14</v>
      </c>
      <c r="B10" s="117"/>
      <c r="C10" s="132" t="s">
        <v>52</v>
      </c>
      <c r="D10" s="132" t="s">
        <v>63</v>
      </c>
      <c r="E10" s="132" t="s">
        <v>75</v>
      </c>
      <c r="F10" s="148" t="s">
        <v>113</v>
      </c>
      <c r="G10" s="150" t="s">
        <v>134</v>
      </c>
      <c r="H10" s="150" t="s">
        <v>144</v>
      </c>
      <c r="I10" s="150" t="s">
        <v>175</v>
      </c>
      <c r="J10" s="150" t="s">
        <v>193</v>
      </c>
      <c r="K10" s="150" t="s">
        <v>208</v>
      </c>
      <c r="L10" s="150" t="s">
        <v>243</v>
      </c>
      <c r="M10" s="150" t="s">
        <v>267</v>
      </c>
      <c r="N10" s="150" t="s">
        <v>282</v>
      </c>
      <c r="O10" s="150" t="s">
        <v>318</v>
      </c>
      <c r="P10" s="150" t="s">
        <v>331</v>
      </c>
      <c r="Q10" s="150" t="s">
        <v>342</v>
      </c>
      <c r="R10" s="150" t="s">
        <v>375</v>
      </c>
      <c r="S10" s="150" t="s">
        <v>389</v>
      </c>
      <c r="T10" s="150" t="s">
        <v>406</v>
      </c>
      <c r="U10" s="150" t="s">
        <v>431</v>
      </c>
      <c r="V10" s="150" t="s">
        <v>442</v>
      </c>
      <c r="W10" s="150" t="s">
        <v>456</v>
      </c>
      <c r="X10" s="150" t="s">
        <v>61</v>
      </c>
      <c r="Y10" s="150" t="s">
        <v>473</v>
      </c>
      <c r="Z10" s="150" t="s">
        <v>479</v>
      </c>
      <c r="AA10" s="150" t="s">
        <v>498</v>
      </c>
      <c r="AB10" s="150" t="s">
        <v>519</v>
      </c>
      <c r="AC10" s="150" t="s">
        <v>533</v>
      </c>
      <c r="AD10" s="143"/>
      <c r="AE10" s="143"/>
      <c r="AF10" s="143"/>
    </row>
    <row r="11" spans="1:32" ht="15.75" x14ac:dyDescent="0.25">
      <c r="A11" s="168" t="s">
        <v>170</v>
      </c>
      <c r="B11" s="121"/>
      <c r="C11" s="139"/>
      <c r="D11" s="139"/>
      <c r="E11" s="139"/>
      <c r="F11" s="139"/>
      <c r="G11" s="139"/>
      <c r="H11" s="139"/>
      <c r="I11" s="132" t="s">
        <v>187</v>
      </c>
      <c r="J11" s="132" t="s">
        <v>200</v>
      </c>
      <c r="K11" s="132" t="s">
        <v>215</v>
      </c>
      <c r="L11" s="132" t="s">
        <v>254</v>
      </c>
      <c r="M11" s="132" t="s">
        <v>272</v>
      </c>
      <c r="N11" s="132" t="s">
        <v>289</v>
      </c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</row>
    <row r="12" spans="1:32" ht="15.75" x14ac:dyDescent="0.25">
      <c r="A12" s="168" t="s">
        <v>167</v>
      </c>
      <c r="B12" s="121"/>
      <c r="C12" s="139"/>
      <c r="D12" s="139"/>
      <c r="E12" s="139"/>
      <c r="F12" s="139"/>
      <c r="G12" s="139"/>
      <c r="H12" s="139"/>
      <c r="I12" s="118"/>
      <c r="J12" s="118"/>
      <c r="K12" s="118"/>
      <c r="L12" s="132" t="s">
        <v>255</v>
      </c>
      <c r="M12" s="132" t="s">
        <v>270</v>
      </c>
      <c r="N12" s="132" t="s">
        <v>286</v>
      </c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32" t="s">
        <v>510</v>
      </c>
      <c r="AB12" s="132" t="s">
        <v>511</v>
      </c>
      <c r="AC12" s="132" t="s">
        <v>82</v>
      </c>
      <c r="AD12" s="118"/>
      <c r="AE12" s="118"/>
      <c r="AF12" s="118"/>
    </row>
    <row r="13" spans="1:32" ht="15.75" x14ac:dyDescent="0.25">
      <c r="A13" s="120" t="s">
        <v>35</v>
      </c>
      <c r="B13" s="121"/>
      <c r="C13" s="132" t="s">
        <v>53</v>
      </c>
      <c r="D13" s="132" t="s">
        <v>66</v>
      </c>
      <c r="E13" s="132" t="s">
        <v>79</v>
      </c>
      <c r="F13" s="132" t="s">
        <v>119</v>
      </c>
      <c r="G13" s="132" t="s">
        <v>141</v>
      </c>
      <c r="H13" s="132" t="s">
        <v>144</v>
      </c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</row>
    <row r="14" spans="1:32" ht="15.75" x14ac:dyDescent="0.25">
      <c r="A14" s="145" t="s">
        <v>111</v>
      </c>
      <c r="B14" s="123"/>
      <c r="C14" s="139"/>
      <c r="D14" s="139"/>
      <c r="E14" s="139"/>
      <c r="F14" s="132" t="s">
        <v>112</v>
      </c>
      <c r="G14" s="132" t="s">
        <v>135</v>
      </c>
      <c r="H14" s="132" t="s">
        <v>144</v>
      </c>
      <c r="I14" s="132" t="s">
        <v>61</v>
      </c>
      <c r="J14" s="132" t="s">
        <v>30</v>
      </c>
      <c r="K14" s="132" t="s">
        <v>82</v>
      </c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</row>
    <row r="15" spans="1:32" ht="15.75" x14ac:dyDescent="0.25">
      <c r="A15" s="122" t="s">
        <v>27</v>
      </c>
      <c r="B15" s="123"/>
      <c r="C15" s="132" t="s">
        <v>50</v>
      </c>
      <c r="D15" s="132" t="s">
        <v>60</v>
      </c>
      <c r="E15" s="132" t="s">
        <v>74</v>
      </c>
      <c r="F15" s="132" t="s">
        <v>103</v>
      </c>
      <c r="G15" s="132" t="s">
        <v>129</v>
      </c>
      <c r="H15" s="132" t="s">
        <v>144</v>
      </c>
      <c r="I15" s="132" t="s">
        <v>179</v>
      </c>
      <c r="J15" s="132" t="s">
        <v>197</v>
      </c>
      <c r="K15" s="132" t="s">
        <v>206</v>
      </c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</row>
    <row r="16" spans="1:32" ht="15.75" x14ac:dyDescent="0.25">
      <c r="A16" s="145" t="s">
        <v>182</v>
      </c>
      <c r="B16" s="127"/>
      <c r="C16" s="139"/>
      <c r="D16" s="139"/>
      <c r="E16" s="139"/>
      <c r="F16" s="139"/>
      <c r="G16" s="139"/>
      <c r="H16" s="139"/>
      <c r="I16" s="132" t="s">
        <v>183</v>
      </c>
      <c r="J16" s="132" t="s">
        <v>191</v>
      </c>
      <c r="K16" s="132" t="s">
        <v>207</v>
      </c>
      <c r="L16" s="118"/>
      <c r="M16" s="118"/>
      <c r="N16" s="118"/>
      <c r="O16" s="118"/>
      <c r="P16" s="118"/>
      <c r="Q16" s="118"/>
      <c r="R16" s="132" t="s">
        <v>371</v>
      </c>
      <c r="S16" s="132" t="s">
        <v>388</v>
      </c>
      <c r="T16" s="132" t="s">
        <v>404</v>
      </c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</row>
    <row r="17" spans="1:32" ht="15.75" x14ac:dyDescent="0.25">
      <c r="A17" s="145" t="s">
        <v>362</v>
      </c>
      <c r="B17" s="127"/>
      <c r="C17" s="139"/>
      <c r="D17" s="139"/>
      <c r="E17" s="139"/>
      <c r="F17" s="139"/>
      <c r="G17" s="139"/>
      <c r="H17" s="139"/>
      <c r="I17" s="139"/>
      <c r="J17" s="139"/>
      <c r="K17" s="139"/>
      <c r="L17" s="118"/>
      <c r="M17" s="118"/>
      <c r="N17" s="118"/>
      <c r="O17" s="118"/>
      <c r="P17" s="118"/>
      <c r="Q17" s="118"/>
      <c r="R17" s="132" t="s">
        <v>382</v>
      </c>
      <c r="S17" s="132" t="s">
        <v>394</v>
      </c>
      <c r="T17" s="132" t="s">
        <v>409</v>
      </c>
      <c r="U17" s="132" t="s">
        <v>437</v>
      </c>
      <c r="V17" s="132" t="s">
        <v>270</v>
      </c>
      <c r="W17" s="132" t="s">
        <v>459</v>
      </c>
      <c r="X17" s="118"/>
      <c r="Y17" s="118"/>
      <c r="Z17" s="118"/>
      <c r="AA17" s="132" t="s">
        <v>502</v>
      </c>
      <c r="AB17" s="132" t="s">
        <v>523</v>
      </c>
      <c r="AC17" s="132" t="s">
        <v>140</v>
      </c>
      <c r="AD17" s="118"/>
      <c r="AE17" s="118"/>
      <c r="AF17" s="118"/>
    </row>
    <row r="18" spans="1:32" ht="15.75" x14ac:dyDescent="0.25">
      <c r="A18" s="140" t="s">
        <v>28</v>
      </c>
      <c r="B18" s="124"/>
      <c r="C18" s="132" t="s">
        <v>57</v>
      </c>
      <c r="D18" s="132" t="s">
        <v>68</v>
      </c>
      <c r="E18" s="132" t="s">
        <v>80</v>
      </c>
      <c r="F18" s="132" t="s">
        <v>127</v>
      </c>
      <c r="G18" s="132" t="s">
        <v>142</v>
      </c>
      <c r="H18" s="132" t="s">
        <v>144</v>
      </c>
      <c r="I18" s="118"/>
      <c r="J18" s="118"/>
      <c r="K18" s="118"/>
      <c r="L18" s="132" t="s">
        <v>256</v>
      </c>
      <c r="M18" s="132" t="s">
        <v>276</v>
      </c>
      <c r="N18" s="132" t="s">
        <v>284</v>
      </c>
      <c r="O18" s="132" t="s">
        <v>324</v>
      </c>
      <c r="P18" s="132" t="s">
        <v>82</v>
      </c>
      <c r="Q18" s="132" t="s">
        <v>347</v>
      </c>
      <c r="R18" s="132" t="s">
        <v>385</v>
      </c>
      <c r="S18" s="132" t="s">
        <v>393</v>
      </c>
      <c r="T18" s="132" t="s">
        <v>408</v>
      </c>
      <c r="U18" s="132" t="s">
        <v>435</v>
      </c>
      <c r="V18" s="132" t="s">
        <v>444</v>
      </c>
      <c r="W18" s="132" t="s">
        <v>460</v>
      </c>
      <c r="X18" s="132" t="s">
        <v>470</v>
      </c>
      <c r="Y18" s="132" t="s">
        <v>409</v>
      </c>
      <c r="Z18" s="132" t="s">
        <v>480</v>
      </c>
      <c r="AA18" s="132" t="s">
        <v>509</v>
      </c>
      <c r="AB18" s="132" t="s">
        <v>521</v>
      </c>
      <c r="AC18" s="132" t="s">
        <v>538</v>
      </c>
      <c r="AD18" s="118"/>
      <c r="AE18" s="118"/>
      <c r="AF18" s="118"/>
    </row>
    <row r="19" spans="1:32" ht="15.75" x14ac:dyDescent="0.25">
      <c r="A19" s="277" t="s">
        <v>86</v>
      </c>
      <c r="B19" s="278"/>
      <c r="C19" s="132" t="s">
        <v>61</v>
      </c>
      <c r="D19" s="141" t="s">
        <v>87</v>
      </c>
      <c r="E19" s="141" t="s">
        <v>88</v>
      </c>
      <c r="F19" s="132" t="s">
        <v>123</v>
      </c>
      <c r="G19" s="132" t="s">
        <v>82</v>
      </c>
      <c r="H19" s="132" t="s">
        <v>144</v>
      </c>
      <c r="I19" s="132" t="s">
        <v>178</v>
      </c>
      <c r="J19" s="132" t="s">
        <v>192</v>
      </c>
      <c r="K19" s="132" t="s">
        <v>212</v>
      </c>
      <c r="L19" s="132" t="s">
        <v>244</v>
      </c>
      <c r="M19" s="132" t="s">
        <v>261</v>
      </c>
      <c r="N19" s="132" t="s">
        <v>281</v>
      </c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</row>
    <row r="20" spans="1:32" ht="15.75" x14ac:dyDescent="0.25">
      <c r="A20" s="277" t="s">
        <v>105</v>
      </c>
      <c r="B20" s="278"/>
      <c r="C20" s="139"/>
      <c r="D20" s="144"/>
      <c r="E20" s="144"/>
      <c r="F20" s="132" t="s">
        <v>106</v>
      </c>
      <c r="G20" s="132" t="s">
        <v>137</v>
      </c>
      <c r="H20" s="132" t="s">
        <v>144</v>
      </c>
      <c r="I20" s="132" t="s">
        <v>173</v>
      </c>
      <c r="J20" s="132" t="s">
        <v>194</v>
      </c>
      <c r="K20" s="132" t="s">
        <v>211</v>
      </c>
      <c r="L20" s="132" t="s">
        <v>236</v>
      </c>
      <c r="M20" s="132" t="s">
        <v>262</v>
      </c>
      <c r="N20" s="132" t="s">
        <v>277</v>
      </c>
      <c r="O20" s="132" t="s">
        <v>313</v>
      </c>
      <c r="P20" s="132" t="s">
        <v>328</v>
      </c>
      <c r="Q20" s="132" t="s">
        <v>339</v>
      </c>
      <c r="R20" s="132" t="s">
        <v>370</v>
      </c>
      <c r="S20" s="132" t="s">
        <v>390</v>
      </c>
      <c r="T20" s="132" t="s">
        <v>405</v>
      </c>
      <c r="U20" s="132" t="s">
        <v>434</v>
      </c>
      <c r="V20" s="132" t="s">
        <v>439</v>
      </c>
      <c r="W20" s="132" t="s">
        <v>454</v>
      </c>
      <c r="X20" s="132" t="s">
        <v>463</v>
      </c>
      <c r="Y20" s="132" t="s">
        <v>471</v>
      </c>
      <c r="Z20" s="132" t="s">
        <v>478</v>
      </c>
      <c r="AA20" s="132" t="s">
        <v>494</v>
      </c>
      <c r="AB20" s="132" t="s">
        <v>517</v>
      </c>
      <c r="AC20" s="132" t="s">
        <v>531</v>
      </c>
      <c r="AD20" s="118"/>
      <c r="AE20" s="118"/>
      <c r="AF20" s="118"/>
    </row>
    <row r="21" spans="1:32" ht="15.75" x14ac:dyDescent="0.25">
      <c r="A21" s="162" t="s">
        <v>171</v>
      </c>
      <c r="B21" s="163"/>
      <c r="C21" s="139"/>
      <c r="D21" s="144"/>
      <c r="E21" s="144"/>
      <c r="F21" s="132"/>
      <c r="G21" s="132"/>
      <c r="H21" s="132"/>
      <c r="I21" s="132" t="s">
        <v>172</v>
      </c>
      <c r="J21" s="132" t="s">
        <v>198</v>
      </c>
      <c r="K21" s="132" t="s">
        <v>210</v>
      </c>
      <c r="L21" s="132" t="s">
        <v>253</v>
      </c>
      <c r="M21" s="132" t="s">
        <v>273</v>
      </c>
      <c r="N21" s="132" t="s">
        <v>287</v>
      </c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</row>
    <row r="22" spans="1:32" ht="15.75" x14ac:dyDescent="0.25">
      <c r="A22" s="125" t="s">
        <v>13</v>
      </c>
      <c r="B22" s="126"/>
      <c r="C22" s="132" t="s">
        <v>61</v>
      </c>
      <c r="D22" s="132" t="s">
        <v>64</v>
      </c>
      <c r="E22" s="132" t="s">
        <v>81</v>
      </c>
      <c r="F22" s="139"/>
      <c r="G22" s="118"/>
      <c r="H22" s="118"/>
      <c r="I22" s="132" t="s">
        <v>61</v>
      </c>
      <c r="J22" s="132" t="s">
        <v>201</v>
      </c>
      <c r="K22" s="132" t="s">
        <v>216</v>
      </c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32" t="s">
        <v>508</v>
      </c>
      <c r="AB22" s="132" t="s">
        <v>512</v>
      </c>
      <c r="AC22" s="132" t="s">
        <v>513</v>
      </c>
      <c r="AD22" s="118"/>
      <c r="AE22" s="118"/>
      <c r="AF22" s="118"/>
    </row>
    <row r="23" spans="1:32" ht="15.75" x14ac:dyDescent="0.25">
      <c r="A23" s="125" t="s">
        <v>29</v>
      </c>
      <c r="B23" s="123"/>
      <c r="C23" s="132" t="s">
        <v>48</v>
      </c>
      <c r="D23" s="132" t="s">
        <v>59</v>
      </c>
      <c r="E23" s="132" t="s">
        <v>73</v>
      </c>
      <c r="F23" s="132" t="s">
        <v>118</v>
      </c>
      <c r="G23" s="132" t="s">
        <v>133</v>
      </c>
      <c r="H23" s="132" t="s">
        <v>144</v>
      </c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</row>
    <row r="24" spans="1:32" ht="15.75" x14ac:dyDescent="0.25">
      <c r="A24" s="147" t="s">
        <v>120</v>
      </c>
      <c r="B24" s="123"/>
      <c r="C24" s="139"/>
      <c r="D24" s="139"/>
      <c r="E24" s="139"/>
      <c r="F24" s="132" t="s">
        <v>121</v>
      </c>
      <c r="G24" s="132" t="s">
        <v>139</v>
      </c>
      <c r="H24" s="132" t="s">
        <v>144</v>
      </c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32" t="s">
        <v>499</v>
      </c>
      <c r="AB24" s="132" t="s">
        <v>526</v>
      </c>
      <c r="AC24" s="132" t="s">
        <v>536</v>
      </c>
      <c r="AD24" s="118"/>
      <c r="AE24" s="118"/>
      <c r="AF24" s="118"/>
    </row>
    <row r="25" spans="1:32" ht="15.75" x14ac:dyDescent="0.25">
      <c r="A25" s="147" t="s">
        <v>163</v>
      </c>
      <c r="B25" s="123"/>
      <c r="C25" s="139"/>
      <c r="D25" s="139"/>
      <c r="E25" s="139"/>
      <c r="F25" s="139"/>
      <c r="G25" s="139"/>
      <c r="H25" s="139"/>
      <c r="I25" s="132" t="s">
        <v>186</v>
      </c>
      <c r="J25" s="132" t="s">
        <v>195</v>
      </c>
      <c r="K25" s="132" t="s">
        <v>214</v>
      </c>
      <c r="L25" s="132" t="s">
        <v>251</v>
      </c>
      <c r="M25" s="132" t="s">
        <v>269</v>
      </c>
      <c r="N25" s="132" t="s">
        <v>285</v>
      </c>
      <c r="O25" s="132" t="s">
        <v>323</v>
      </c>
      <c r="P25" s="132" t="s">
        <v>335</v>
      </c>
      <c r="Q25" s="132" t="s">
        <v>346</v>
      </c>
      <c r="R25" s="132" t="s">
        <v>61</v>
      </c>
      <c r="S25" s="132" t="s">
        <v>82</v>
      </c>
      <c r="T25" s="132" t="s">
        <v>82</v>
      </c>
      <c r="U25" s="118"/>
      <c r="V25" s="118"/>
      <c r="W25" s="118"/>
      <c r="X25" s="132" t="s">
        <v>465</v>
      </c>
      <c r="Y25" s="132" t="s">
        <v>475</v>
      </c>
      <c r="Z25" s="132" t="s">
        <v>483</v>
      </c>
      <c r="AA25" s="132" t="s">
        <v>503</v>
      </c>
      <c r="AB25" s="132" t="s">
        <v>527</v>
      </c>
      <c r="AC25" s="132" t="s">
        <v>540</v>
      </c>
      <c r="AD25" s="118"/>
      <c r="AE25" s="118"/>
      <c r="AF25" s="118"/>
    </row>
    <row r="26" spans="1:32" ht="15.75" x14ac:dyDescent="0.25">
      <c r="A26" s="147" t="s">
        <v>373</v>
      </c>
      <c r="B26" s="123"/>
      <c r="C26" s="139"/>
      <c r="D26" s="139"/>
      <c r="E26" s="139"/>
      <c r="F26" s="139"/>
      <c r="G26" s="139"/>
      <c r="H26" s="139"/>
      <c r="I26" s="118"/>
      <c r="J26" s="118"/>
      <c r="K26" s="118"/>
      <c r="L26" s="139"/>
      <c r="M26" s="139"/>
      <c r="N26" s="139"/>
      <c r="O26" s="118"/>
      <c r="P26" s="118"/>
      <c r="Q26" s="118"/>
      <c r="R26" s="132" t="s">
        <v>374</v>
      </c>
      <c r="S26" s="132" t="s">
        <v>30</v>
      </c>
      <c r="T26" s="132" t="s">
        <v>82</v>
      </c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</row>
    <row r="27" spans="1:32" ht="15.75" x14ac:dyDescent="0.25">
      <c r="A27" s="147" t="s">
        <v>124</v>
      </c>
      <c r="B27" s="123"/>
      <c r="C27" s="139"/>
      <c r="D27" s="139"/>
      <c r="E27" s="139"/>
      <c r="F27" s="132" t="s">
        <v>125</v>
      </c>
      <c r="G27" s="132" t="s">
        <v>138</v>
      </c>
      <c r="H27" s="132" t="s">
        <v>144</v>
      </c>
      <c r="I27" s="118"/>
      <c r="J27" s="118"/>
      <c r="K27" s="118"/>
      <c r="L27" s="132" t="s">
        <v>249</v>
      </c>
      <c r="M27" s="132" t="s">
        <v>30</v>
      </c>
      <c r="N27" s="132" t="s">
        <v>82</v>
      </c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</row>
    <row r="28" spans="1:32" ht="15.75" x14ac:dyDescent="0.25">
      <c r="A28" s="125" t="s">
        <v>34</v>
      </c>
      <c r="B28" s="123"/>
      <c r="C28" s="132" t="s">
        <v>51</v>
      </c>
      <c r="D28" s="132" t="s">
        <v>62</v>
      </c>
      <c r="E28" s="132" t="s">
        <v>76</v>
      </c>
      <c r="F28" s="132" t="s">
        <v>122</v>
      </c>
      <c r="G28" s="132" t="s">
        <v>136</v>
      </c>
      <c r="H28" s="132" t="s">
        <v>144</v>
      </c>
      <c r="I28" s="118"/>
      <c r="J28" s="118"/>
      <c r="K28" s="118"/>
      <c r="L28" s="132" t="s">
        <v>242</v>
      </c>
      <c r="M28" s="132" t="s">
        <v>263</v>
      </c>
      <c r="N28" s="132" t="s">
        <v>265</v>
      </c>
      <c r="O28" s="132" t="s">
        <v>322</v>
      </c>
      <c r="P28" s="132" t="s">
        <v>330</v>
      </c>
      <c r="Q28" s="132" t="s">
        <v>341</v>
      </c>
      <c r="R28" s="132" t="s">
        <v>379</v>
      </c>
      <c r="S28" s="132" t="s">
        <v>401</v>
      </c>
      <c r="T28" s="132" t="s">
        <v>82</v>
      </c>
      <c r="U28" s="132" t="s">
        <v>429</v>
      </c>
      <c r="V28" s="132" t="s">
        <v>441</v>
      </c>
      <c r="W28" s="132" t="s">
        <v>457</v>
      </c>
      <c r="X28" s="118"/>
      <c r="Y28" s="118"/>
      <c r="Z28" s="118"/>
      <c r="AA28" s="132" t="s">
        <v>501</v>
      </c>
      <c r="AB28" s="132" t="s">
        <v>518</v>
      </c>
      <c r="AC28" s="132" t="s">
        <v>537</v>
      </c>
      <c r="AD28" s="118"/>
      <c r="AE28" s="118"/>
      <c r="AF28" s="118"/>
    </row>
    <row r="29" spans="1:32" ht="15.75" x14ac:dyDescent="0.25">
      <c r="A29" s="276" t="s">
        <v>49</v>
      </c>
      <c r="B29" s="275"/>
      <c r="C29" s="132" t="s">
        <v>16</v>
      </c>
      <c r="D29" s="132" t="s">
        <v>58</v>
      </c>
      <c r="E29" s="132" t="s">
        <v>82</v>
      </c>
      <c r="F29" s="139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</row>
    <row r="30" spans="1:32" ht="15.75" x14ac:dyDescent="0.25">
      <c r="A30" s="276" t="s">
        <v>376</v>
      </c>
      <c r="B30" s="275"/>
      <c r="C30" s="139"/>
      <c r="D30" s="139"/>
      <c r="E30" s="139"/>
      <c r="F30" s="139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32" t="s">
        <v>372</v>
      </c>
      <c r="S30" s="132" t="s">
        <v>391</v>
      </c>
      <c r="T30" s="132" t="s">
        <v>403</v>
      </c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</row>
    <row r="31" spans="1:32" ht="15.75" x14ac:dyDescent="0.25">
      <c r="A31" s="147" t="s">
        <v>461</v>
      </c>
      <c r="B31" s="123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18"/>
      <c r="P31" s="118"/>
      <c r="Q31" s="118"/>
      <c r="R31" s="139"/>
      <c r="S31" s="139"/>
      <c r="T31" s="139"/>
      <c r="U31" s="139"/>
      <c r="V31" s="139"/>
      <c r="W31" s="139"/>
      <c r="X31" s="118"/>
      <c r="Y31" s="118"/>
      <c r="Z31" s="118"/>
      <c r="AA31" s="132" t="s">
        <v>506</v>
      </c>
      <c r="AB31" s="132" t="s">
        <v>525</v>
      </c>
      <c r="AC31" s="132" t="s">
        <v>541</v>
      </c>
      <c r="AD31" s="118"/>
      <c r="AE31" s="118"/>
      <c r="AF31" s="118"/>
    </row>
    <row r="32" spans="1:32" ht="15.75" x14ac:dyDescent="0.25">
      <c r="A32" s="125" t="s">
        <v>15</v>
      </c>
      <c r="B32" s="123"/>
      <c r="C32" s="132" t="s">
        <v>56</v>
      </c>
      <c r="D32" s="132" t="s">
        <v>71</v>
      </c>
      <c r="E32" s="132" t="s">
        <v>64</v>
      </c>
      <c r="F32" s="132" t="s">
        <v>126</v>
      </c>
      <c r="G32" s="132" t="s">
        <v>143</v>
      </c>
      <c r="H32" s="132" t="s">
        <v>144</v>
      </c>
      <c r="I32" s="132" t="s">
        <v>188</v>
      </c>
      <c r="J32" s="132" t="s">
        <v>202</v>
      </c>
      <c r="K32" s="132" t="s">
        <v>217</v>
      </c>
      <c r="L32" s="132" t="s">
        <v>258</v>
      </c>
      <c r="M32" s="132" t="s">
        <v>275</v>
      </c>
      <c r="N32" s="132" t="s">
        <v>291</v>
      </c>
      <c r="O32" s="118"/>
      <c r="P32" s="118"/>
      <c r="Q32" s="118"/>
      <c r="R32" s="132" t="s">
        <v>387</v>
      </c>
      <c r="S32" s="132" t="s">
        <v>399</v>
      </c>
      <c r="T32" s="132" t="s">
        <v>413</v>
      </c>
      <c r="U32" s="132" t="s">
        <v>436</v>
      </c>
      <c r="V32" s="132" t="s">
        <v>443</v>
      </c>
      <c r="W32" s="132" t="s">
        <v>458</v>
      </c>
      <c r="X32" s="132" t="s">
        <v>468</v>
      </c>
      <c r="Y32" s="132" t="s">
        <v>477</v>
      </c>
      <c r="Z32" s="132" t="s">
        <v>481</v>
      </c>
      <c r="AA32" s="132" t="s">
        <v>507</v>
      </c>
      <c r="AB32" s="132" t="s">
        <v>528</v>
      </c>
      <c r="AC32" s="132" t="s">
        <v>539</v>
      </c>
      <c r="AD32" s="118"/>
      <c r="AE32" s="118"/>
      <c r="AF32" s="118"/>
    </row>
    <row r="33" spans="1:32" ht="15.75" x14ac:dyDescent="0.25">
      <c r="A33" s="276" t="s">
        <v>377</v>
      </c>
      <c r="B33" s="275"/>
      <c r="C33" s="139"/>
      <c r="D33" s="139"/>
      <c r="E33" s="139"/>
      <c r="F33" s="139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32" t="s">
        <v>378</v>
      </c>
      <c r="S33" s="132" t="s">
        <v>392</v>
      </c>
      <c r="T33" s="132" t="s">
        <v>407</v>
      </c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</row>
    <row r="34" spans="1:32" ht="15.75" x14ac:dyDescent="0.25">
      <c r="A34" s="130" t="s">
        <v>107</v>
      </c>
      <c r="B34" s="127"/>
      <c r="C34" s="139"/>
      <c r="D34" s="139"/>
      <c r="E34" s="139"/>
      <c r="F34" s="132" t="s">
        <v>108</v>
      </c>
      <c r="G34" s="132" t="s">
        <v>82</v>
      </c>
      <c r="H34" s="132" t="s">
        <v>144</v>
      </c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32" t="s">
        <v>514</v>
      </c>
      <c r="AB34" s="132" t="s">
        <v>515</v>
      </c>
      <c r="AC34" s="132" t="s">
        <v>542</v>
      </c>
      <c r="AD34" s="118"/>
      <c r="AE34" s="118"/>
      <c r="AF34" s="118"/>
    </row>
    <row r="35" spans="1:32" ht="15.75" x14ac:dyDescent="0.25">
      <c r="A35" s="130" t="s">
        <v>169</v>
      </c>
      <c r="B35" s="127"/>
      <c r="C35" s="139"/>
      <c r="D35" s="139"/>
      <c r="E35" s="139"/>
      <c r="F35" s="139"/>
      <c r="G35" s="139"/>
      <c r="H35" s="139"/>
      <c r="I35" s="118"/>
      <c r="J35" s="118"/>
      <c r="K35" s="118"/>
      <c r="L35" s="132" t="s">
        <v>257</v>
      </c>
      <c r="M35" s="132" t="s">
        <v>274</v>
      </c>
      <c r="N35" s="132" t="s">
        <v>290</v>
      </c>
      <c r="O35" s="118"/>
      <c r="P35" s="118"/>
      <c r="Q35" s="118"/>
      <c r="R35" s="132" t="s">
        <v>386</v>
      </c>
      <c r="S35" s="132" t="s">
        <v>400</v>
      </c>
      <c r="T35" s="132" t="s">
        <v>411</v>
      </c>
      <c r="U35" s="118"/>
      <c r="V35" s="118"/>
      <c r="W35" s="118"/>
      <c r="X35" s="132" t="s">
        <v>469</v>
      </c>
      <c r="Y35" s="132" t="s">
        <v>476</v>
      </c>
      <c r="Z35" s="132" t="s">
        <v>482</v>
      </c>
      <c r="AA35" s="132" t="s">
        <v>505</v>
      </c>
      <c r="AB35" s="132" t="s">
        <v>524</v>
      </c>
      <c r="AC35" s="132" t="s">
        <v>534</v>
      </c>
      <c r="AD35" s="118"/>
      <c r="AE35" s="118"/>
      <c r="AF35" s="118"/>
    </row>
    <row r="36" spans="1:32" ht="15.75" x14ac:dyDescent="0.25">
      <c r="A36" s="130" t="s">
        <v>496</v>
      </c>
      <c r="B36" s="127"/>
      <c r="C36" s="139"/>
      <c r="D36" s="139"/>
      <c r="E36" s="139"/>
      <c r="F36" s="139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32" t="s">
        <v>497</v>
      </c>
      <c r="AB36" s="132" t="s">
        <v>520</v>
      </c>
      <c r="AC36" s="132" t="s">
        <v>532</v>
      </c>
      <c r="AD36" s="118"/>
      <c r="AE36" s="118"/>
      <c r="AF36" s="118"/>
    </row>
    <row r="37" spans="1:32" ht="15.75" x14ac:dyDescent="0.25">
      <c r="A37" s="130" t="s">
        <v>54</v>
      </c>
      <c r="B37" s="127"/>
      <c r="C37" s="132" t="s">
        <v>55</v>
      </c>
      <c r="D37" s="132" t="s">
        <v>65</v>
      </c>
      <c r="E37" s="132" t="s">
        <v>78</v>
      </c>
      <c r="F37" s="139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</row>
    <row r="38" spans="1:32" ht="15.75" x14ac:dyDescent="0.25">
      <c r="A38" s="161" t="s">
        <v>176</v>
      </c>
      <c r="B38" s="127"/>
      <c r="C38" s="139"/>
      <c r="D38" s="139"/>
      <c r="E38" s="139"/>
      <c r="F38" s="139"/>
      <c r="G38" s="139"/>
      <c r="H38" s="139"/>
      <c r="I38" s="132" t="s">
        <v>177</v>
      </c>
      <c r="J38" s="132" t="s">
        <v>189</v>
      </c>
      <c r="K38" s="132" t="s">
        <v>204</v>
      </c>
      <c r="L38" s="132" t="s">
        <v>237</v>
      </c>
      <c r="M38" s="132" t="s">
        <v>259</v>
      </c>
      <c r="N38" s="132" t="s">
        <v>82</v>
      </c>
      <c r="O38" s="118"/>
      <c r="P38" s="118"/>
      <c r="Q38" s="118"/>
      <c r="R38" s="118"/>
      <c r="S38" s="118"/>
      <c r="T38" s="118"/>
      <c r="U38" s="132" t="s">
        <v>430</v>
      </c>
      <c r="V38" s="132" t="s">
        <v>438</v>
      </c>
      <c r="W38" s="132" t="s">
        <v>453</v>
      </c>
      <c r="X38" s="118"/>
      <c r="Y38" s="118"/>
      <c r="Z38" s="118"/>
      <c r="AA38" s="118"/>
      <c r="AB38" s="118"/>
      <c r="AC38" s="118"/>
      <c r="AD38" s="118"/>
      <c r="AE38" s="118"/>
      <c r="AF38" s="118"/>
    </row>
    <row r="39" spans="1:32" ht="15.75" x14ac:dyDescent="0.25">
      <c r="A39" s="161" t="s">
        <v>184</v>
      </c>
      <c r="B39" s="127"/>
      <c r="C39" s="139"/>
      <c r="D39" s="139"/>
      <c r="E39" s="139"/>
      <c r="F39" s="139"/>
      <c r="G39" s="139"/>
      <c r="H39" s="139"/>
      <c r="I39" s="132" t="s">
        <v>185</v>
      </c>
      <c r="J39" s="132" t="s">
        <v>199</v>
      </c>
      <c r="K39" s="132" t="s">
        <v>213</v>
      </c>
      <c r="L39" s="132" t="s">
        <v>252</v>
      </c>
      <c r="M39" s="132" t="s">
        <v>271</v>
      </c>
      <c r="N39" s="132" t="s">
        <v>288</v>
      </c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32" t="s">
        <v>495</v>
      </c>
      <c r="AB39" s="132" t="s">
        <v>529</v>
      </c>
      <c r="AC39" s="132" t="s">
        <v>82</v>
      </c>
      <c r="AD39" s="118"/>
      <c r="AE39" s="118"/>
      <c r="AF39" s="118"/>
    </row>
    <row r="40" spans="1:32" ht="15.75" x14ac:dyDescent="0.25">
      <c r="A40" s="186" t="s">
        <v>166</v>
      </c>
      <c r="B40" s="127"/>
      <c r="C40" s="139"/>
      <c r="D40" s="139"/>
      <c r="E40" s="139"/>
      <c r="F40" s="139"/>
      <c r="G40" s="139"/>
      <c r="H40" s="139"/>
      <c r="I40" s="132" t="s">
        <v>181</v>
      </c>
      <c r="J40" s="132" t="s">
        <v>203</v>
      </c>
      <c r="K40" s="132" t="s">
        <v>82</v>
      </c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</row>
    <row r="41" spans="1:32" ht="15.75" x14ac:dyDescent="0.25">
      <c r="A41" s="166" t="s">
        <v>240</v>
      </c>
      <c r="B41" s="127"/>
      <c r="C41" s="139"/>
      <c r="D41" s="139"/>
      <c r="E41" s="139"/>
      <c r="F41" s="139"/>
      <c r="G41" s="139"/>
      <c r="H41" s="139"/>
      <c r="I41" s="139"/>
      <c r="J41" s="139"/>
      <c r="K41" s="139"/>
      <c r="L41" s="132" t="s">
        <v>241</v>
      </c>
      <c r="M41" s="132" t="s">
        <v>265</v>
      </c>
      <c r="N41" s="132" t="s">
        <v>280</v>
      </c>
      <c r="O41" s="118"/>
      <c r="P41" s="118"/>
      <c r="Q41" s="118"/>
      <c r="R41" s="132" t="s">
        <v>383</v>
      </c>
      <c r="S41" s="132" t="s">
        <v>398</v>
      </c>
      <c r="T41" s="132" t="s">
        <v>410</v>
      </c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</row>
    <row r="42" spans="1:32" ht="15.75" x14ac:dyDescent="0.25">
      <c r="A42" s="133" t="s">
        <v>109</v>
      </c>
      <c r="B42" s="123"/>
      <c r="C42" s="139"/>
      <c r="D42" s="139"/>
      <c r="E42" s="139"/>
      <c r="F42" s="132" t="s">
        <v>110</v>
      </c>
      <c r="G42" s="132" t="s">
        <v>132</v>
      </c>
      <c r="H42" s="132" t="s">
        <v>144</v>
      </c>
      <c r="I42" s="118"/>
      <c r="J42" s="118"/>
      <c r="K42" s="118"/>
      <c r="L42" s="132" t="s">
        <v>250</v>
      </c>
      <c r="M42" s="132" t="s">
        <v>82</v>
      </c>
      <c r="N42" s="132" t="s">
        <v>82</v>
      </c>
      <c r="O42" s="132" t="s">
        <v>312</v>
      </c>
      <c r="P42" s="132" t="s">
        <v>326</v>
      </c>
      <c r="Q42" s="132" t="s">
        <v>337</v>
      </c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</row>
    <row r="43" spans="1:32" ht="15.75" x14ac:dyDescent="0.25">
      <c r="A43" s="133" t="s">
        <v>466</v>
      </c>
      <c r="B43" s="123"/>
      <c r="C43" s="139"/>
      <c r="D43" s="139"/>
      <c r="E43" s="139"/>
      <c r="F43" s="139"/>
      <c r="G43" s="139"/>
      <c r="H43" s="139"/>
      <c r="I43" s="118"/>
      <c r="J43" s="118"/>
      <c r="K43" s="118"/>
      <c r="L43" s="139"/>
      <c r="M43" s="139"/>
      <c r="N43" s="139"/>
      <c r="O43" s="139"/>
      <c r="P43" s="139"/>
      <c r="Q43" s="139"/>
      <c r="R43" s="118"/>
      <c r="S43" s="118"/>
      <c r="T43" s="118"/>
      <c r="U43" s="118"/>
      <c r="V43" s="118"/>
      <c r="W43" s="118"/>
      <c r="X43" s="132" t="s">
        <v>467</v>
      </c>
      <c r="Y43" s="132" t="s">
        <v>474</v>
      </c>
      <c r="Z43" s="132" t="s">
        <v>484</v>
      </c>
      <c r="AA43" s="118"/>
      <c r="AB43" s="118"/>
      <c r="AC43" s="118"/>
      <c r="AD43" s="118"/>
      <c r="AE43" s="118"/>
      <c r="AF43" s="118"/>
    </row>
    <row r="44" spans="1:32" ht="15.75" x14ac:dyDescent="0.25">
      <c r="A44" s="133" t="s">
        <v>247</v>
      </c>
      <c r="B44" s="123"/>
      <c r="C44" s="139"/>
      <c r="D44" s="139"/>
      <c r="E44" s="139"/>
      <c r="F44" s="139"/>
      <c r="G44" s="118"/>
      <c r="H44" s="118"/>
      <c r="I44" s="118"/>
      <c r="J44" s="118"/>
      <c r="K44" s="118"/>
      <c r="L44" s="132" t="s">
        <v>248</v>
      </c>
      <c r="M44" s="132" t="s">
        <v>264</v>
      </c>
      <c r="N44" s="132" t="s">
        <v>278</v>
      </c>
      <c r="O44" s="132" t="s">
        <v>321</v>
      </c>
      <c r="P44" s="132" t="s">
        <v>332</v>
      </c>
      <c r="Q44" s="132" t="s">
        <v>343</v>
      </c>
      <c r="R44" s="132" t="s">
        <v>384</v>
      </c>
      <c r="S44" s="132" t="s">
        <v>396</v>
      </c>
      <c r="T44" s="132" t="s">
        <v>412</v>
      </c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</row>
    <row r="45" spans="1:32" ht="15.75" x14ac:dyDescent="0.25">
      <c r="A45" s="133" t="s">
        <v>69</v>
      </c>
      <c r="B45" s="123"/>
      <c r="C45" s="132" t="s">
        <v>72</v>
      </c>
      <c r="D45" s="132" t="s">
        <v>70</v>
      </c>
      <c r="E45" s="132" t="s">
        <v>82</v>
      </c>
      <c r="F45" s="139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32" t="s">
        <v>380</v>
      </c>
      <c r="S45" s="132" t="s">
        <v>397</v>
      </c>
      <c r="T45" s="132" t="s">
        <v>82</v>
      </c>
      <c r="U45" s="118"/>
      <c r="V45" s="118"/>
      <c r="W45" s="118"/>
      <c r="X45" s="118"/>
      <c r="Y45" s="118"/>
      <c r="Z45" s="118"/>
      <c r="AA45" s="132" t="s">
        <v>504</v>
      </c>
      <c r="AB45" s="132" t="s">
        <v>522</v>
      </c>
      <c r="AC45" s="132" t="s">
        <v>535</v>
      </c>
      <c r="AD45" s="118"/>
      <c r="AE45" s="118"/>
      <c r="AF45" s="118"/>
    </row>
    <row r="46" spans="1:32" ht="15.75" x14ac:dyDescent="0.25">
      <c r="A46" s="133" t="s">
        <v>245</v>
      </c>
      <c r="B46" s="123"/>
      <c r="C46" s="139"/>
      <c r="D46" s="139"/>
      <c r="E46" s="139"/>
      <c r="F46" s="139"/>
      <c r="G46" s="118"/>
      <c r="H46" s="118"/>
      <c r="I46" s="118"/>
      <c r="J46" s="118"/>
      <c r="K46" s="118"/>
      <c r="L46" s="132" t="s">
        <v>246</v>
      </c>
      <c r="M46" s="132" t="s">
        <v>268</v>
      </c>
      <c r="N46" s="132" t="s">
        <v>283</v>
      </c>
      <c r="O46" s="132" t="s">
        <v>314</v>
      </c>
      <c r="P46" s="132" t="s">
        <v>329</v>
      </c>
      <c r="Q46" s="132" t="s">
        <v>348</v>
      </c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</row>
    <row r="47" spans="1:32" ht="15.75" x14ac:dyDescent="0.25">
      <c r="A47" s="128" t="s">
        <v>33</v>
      </c>
      <c r="B47" s="123"/>
      <c r="C47" s="132" t="s">
        <v>32</v>
      </c>
      <c r="D47" s="132" t="s">
        <v>67</v>
      </c>
      <c r="E47" s="132" t="s">
        <v>77</v>
      </c>
      <c r="F47" s="132" t="s">
        <v>104</v>
      </c>
      <c r="G47" s="132" t="s">
        <v>130</v>
      </c>
      <c r="H47" s="132" t="s">
        <v>144</v>
      </c>
      <c r="I47" s="132" t="s">
        <v>174</v>
      </c>
      <c r="J47" s="132" t="s">
        <v>190</v>
      </c>
      <c r="K47" s="132" t="s">
        <v>205</v>
      </c>
      <c r="L47" s="132" t="s">
        <v>238</v>
      </c>
      <c r="M47" s="132" t="s">
        <v>266</v>
      </c>
      <c r="N47" s="132" t="s">
        <v>279</v>
      </c>
      <c r="O47" s="132" t="s">
        <v>315</v>
      </c>
      <c r="P47" s="132" t="s">
        <v>327</v>
      </c>
      <c r="Q47" s="132" t="s">
        <v>338</v>
      </c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</row>
    <row r="48" spans="1:32" ht="15.75" x14ac:dyDescent="0.25">
      <c r="A48" s="276" t="s">
        <v>316</v>
      </c>
      <c r="B48" s="27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32" t="s">
        <v>317</v>
      </c>
      <c r="P48" s="132" t="s">
        <v>333</v>
      </c>
      <c r="Q48" s="132" t="s">
        <v>340</v>
      </c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</row>
    <row r="49" spans="1:32" ht="15.75" x14ac:dyDescent="0.25">
      <c r="A49" s="274"/>
      <c r="B49" s="275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</row>
    <row r="50" spans="1:32" ht="15.75" x14ac:dyDescent="0.25">
      <c r="A50" s="274"/>
      <c r="B50" s="275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</row>
    <row r="51" spans="1:32" ht="15.75" x14ac:dyDescent="0.25">
      <c r="A51" s="274"/>
      <c r="B51" s="275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</row>
    <row r="52" spans="1:32" ht="15.75" x14ac:dyDescent="0.25">
      <c r="A52" s="274"/>
      <c r="B52" s="275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</row>
    <row r="53" spans="1:32" ht="15.75" x14ac:dyDescent="0.25">
      <c r="A53" s="274"/>
      <c r="B53" s="275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</row>
  </sheetData>
  <mergeCells count="31">
    <mergeCell ref="U1:W1"/>
    <mergeCell ref="U2:W2"/>
    <mergeCell ref="A52:B52"/>
    <mergeCell ref="A53:B53"/>
    <mergeCell ref="A29:B29"/>
    <mergeCell ref="A48:B48"/>
    <mergeCell ref="A49:B49"/>
    <mergeCell ref="A50:B50"/>
    <mergeCell ref="A51:B51"/>
    <mergeCell ref="A19:B19"/>
    <mergeCell ref="A20:B20"/>
    <mergeCell ref="R1:T1"/>
    <mergeCell ref="R2:T2"/>
    <mergeCell ref="A30:B30"/>
    <mergeCell ref="A33:B33"/>
    <mergeCell ref="AD1:AF1"/>
    <mergeCell ref="AD2:AF2"/>
    <mergeCell ref="AA1:AC1"/>
    <mergeCell ref="C1:E1"/>
    <mergeCell ref="C2:E2"/>
    <mergeCell ref="O1:Q1"/>
    <mergeCell ref="O2:Q2"/>
    <mergeCell ref="L1:N1"/>
    <mergeCell ref="L2:N2"/>
    <mergeCell ref="I1:K1"/>
    <mergeCell ref="I2:K2"/>
    <mergeCell ref="F1:H1"/>
    <mergeCell ref="F2:H2"/>
    <mergeCell ref="AA2:AC2"/>
    <mergeCell ref="X1:Z1"/>
    <mergeCell ref="X2:Z2"/>
  </mergeCells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 Points</vt:lpstr>
      <vt:lpstr>overall points</vt:lpstr>
      <vt:lpstr>times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icmiddelburg</dc:creator>
  <cp:lastModifiedBy>Atkinson Allison</cp:lastModifiedBy>
  <cp:lastPrinted>2018-11-12T10:07:40Z</cp:lastPrinted>
  <dcterms:created xsi:type="dcterms:W3CDTF">2014-03-04T07:44:43Z</dcterms:created>
  <dcterms:modified xsi:type="dcterms:W3CDTF">2018-11-13T11:05:12Z</dcterms:modified>
</cp:coreProperties>
</file>