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782" firstSheet="2" activeTab="10"/>
  </bookViews>
  <sheets>
    <sheet name="Bambino Rookie Cup" sheetId="1" r:id="rId1"/>
    <sheet name="50cc Bambino Cup" sheetId="2" r:id="rId2"/>
    <sheet name="Micro MAX" sheetId="3" r:id="rId3"/>
    <sheet name="Micro ROK" sheetId="4" r:id="rId4"/>
    <sheet name="60cc Club" sheetId="5" r:id="rId5"/>
    <sheet name="Mini MAX" sheetId="6" r:id="rId6"/>
    <sheet name="Junior Clubmans" sheetId="7" r:id="rId7"/>
    <sheet name="Clubmans" sheetId="8" r:id="rId8"/>
    <sheet name="Clubmans Vets" sheetId="9" r:id="rId9"/>
    <sheet name="Senior MAX" sheetId="10" r:id="rId10"/>
    <sheet name="DD2 Clubmans" sheetId="11" r:id="rId11"/>
  </sheets>
  <definedNames/>
  <calcPr fullCalcOnLoad="1"/>
</workbook>
</file>

<file path=xl/sharedStrings.xml><?xml version="1.0" encoding="utf-8"?>
<sst xmlns="http://schemas.openxmlformats.org/spreadsheetml/2006/main" count="415" uniqueCount="176">
  <si>
    <t xml:space="preserve">                                                               2017 RAND KART CLUB CHAMPIONSHIP</t>
  </si>
  <si>
    <t>Round 1</t>
  </si>
  <si>
    <t>Round 2</t>
  </si>
  <si>
    <t>Round 3</t>
  </si>
  <si>
    <t>Round 4</t>
  </si>
  <si>
    <t>Round 5</t>
  </si>
  <si>
    <t>Round 6</t>
  </si>
  <si>
    <t>TOTAL</t>
  </si>
  <si>
    <t>DROP POINTS</t>
  </si>
  <si>
    <t>TOTAL DROP POINTS</t>
  </si>
  <si>
    <t>FINAL TOTAL AFTER DROP POINTS</t>
  </si>
  <si>
    <t>Pos</t>
  </si>
  <si>
    <t>COMPETITOR NAME &amp; SURNAME</t>
  </si>
  <si>
    <t>MSA LICENCE NUMBER</t>
  </si>
  <si>
    <t>RACE NUMBER</t>
  </si>
  <si>
    <t>D 1</t>
  </si>
  <si>
    <t>D 2</t>
  </si>
  <si>
    <t>D 3</t>
  </si>
  <si>
    <t>D 4</t>
  </si>
  <si>
    <t>D 5</t>
  </si>
  <si>
    <t>Luke Hill</t>
  </si>
  <si>
    <t>Tshepang Shisinwana</t>
  </si>
  <si>
    <t>Rayn Asmal</t>
  </si>
  <si>
    <t>Anesu Maphumulo</t>
  </si>
  <si>
    <t>Aadam Kajee</t>
  </si>
  <si>
    <t>Wian Boshoff</t>
  </si>
  <si>
    <t>Anthon Lombard</t>
  </si>
  <si>
    <t>Tyler Tapuch</t>
  </si>
  <si>
    <t>PROVISIONAL RESULTS SUBJECT TO CHANGE</t>
  </si>
  <si>
    <t>D 6</t>
  </si>
  <si>
    <t>Hriday Pooren</t>
  </si>
  <si>
    <t>Moosa Kajee</t>
  </si>
  <si>
    <t>Kyle Beukes</t>
  </si>
  <si>
    <t>Jayden Goosen</t>
  </si>
  <si>
    <t>Joshua De Paiva</t>
  </si>
  <si>
    <t>Kent Swartz</t>
  </si>
  <si>
    <t>Lwandle Pule</t>
  </si>
  <si>
    <t>Josh Le Roux</t>
  </si>
  <si>
    <t>Muhammad Wally</t>
  </si>
  <si>
    <t>Jordan Brooks</t>
  </si>
  <si>
    <t>Alessio Angelucci</t>
  </si>
  <si>
    <t>Daniel De Paiva</t>
  </si>
  <si>
    <t>Jarrod Waberski</t>
  </si>
  <si>
    <t>Ethan Coetzee</t>
  </si>
  <si>
    <t>Tiffany Napier</t>
  </si>
  <si>
    <t>Wayland Wyman</t>
  </si>
  <si>
    <t>Jamie Smith</t>
  </si>
  <si>
    <t>Jonathan Tapuch</t>
  </si>
  <si>
    <t>Zaeem Goolam</t>
  </si>
  <si>
    <t>Pierre Joubert</t>
  </si>
  <si>
    <t>Michael Hawcroft</t>
  </si>
  <si>
    <t>Damian Hammond</t>
  </si>
  <si>
    <t>Andre Le Roux</t>
  </si>
  <si>
    <t>Llewellyn Myburgh</t>
  </si>
  <si>
    <t>Steve Bronkhorst</t>
  </si>
  <si>
    <t>Carlo Olivier</t>
  </si>
  <si>
    <t>Anton Pommersheim</t>
  </si>
  <si>
    <t>Nicolas Spanoyannis</t>
  </si>
  <si>
    <t>Marouan Selmi</t>
  </si>
  <si>
    <t>Brandon Smith</t>
  </si>
  <si>
    <t>Philippe Chapat</t>
  </si>
  <si>
    <t>Dayne van Rensburg</t>
  </si>
  <si>
    <t>Ricki Datt</t>
  </si>
  <si>
    <t>Jean-Pierre Joubert</t>
  </si>
  <si>
    <t>Ivana Cetinich</t>
  </si>
  <si>
    <t>Carlo Gil</t>
  </si>
  <si>
    <t>Erich Heystek</t>
  </si>
  <si>
    <t>Goran Gruben</t>
  </si>
  <si>
    <t>Taiibi Tucci</t>
  </si>
  <si>
    <t>Kenny Garcia</t>
  </si>
  <si>
    <t>Ruan Pienaar</t>
  </si>
  <si>
    <t>Maurice Garcia</t>
  </si>
  <si>
    <t>Jovan Enslin</t>
  </si>
  <si>
    <t>Lionel Black</t>
  </si>
  <si>
    <t>Ivan Hartley</t>
  </si>
  <si>
    <t>Cyril Jacobs</t>
  </si>
  <si>
    <t>Enzo Rujugiro</t>
  </si>
  <si>
    <t>Troy Van Der Laan</t>
  </si>
  <si>
    <t>Mohammed Moerat</t>
  </si>
  <si>
    <t>Nathan Shana</t>
  </si>
  <si>
    <t>Mika Abrahams</t>
  </si>
  <si>
    <t>Bjorn Bertholdt</t>
  </si>
  <si>
    <t>Nikolas Roos</t>
  </si>
  <si>
    <t>Yanga Mbatha</t>
  </si>
  <si>
    <t>Ghazi Motleckar</t>
  </si>
  <si>
    <t>Reece Fuller</t>
  </si>
  <si>
    <t>Taya Van Der Laan</t>
  </si>
  <si>
    <t>Leyton Fourie</t>
  </si>
  <si>
    <t>Connor Donovan</t>
  </si>
  <si>
    <t>Alexi Taliotes</t>
  </si>
  <si>
    <t>Arno Stadler</t>
  </si>
  <si>
    <t>Michelle le Roux</t>
  </si>
  <si>
    <t>Cherise Enslin</t>
  </si>
  <si>
    <t>Johan Van der Walt</t>
  </si>
  <si>
    <t>Colin Black</t>
  </si>
  <si>
    <t>Farhaan Basha</t>
  </si>
  <si>
    <t>Ian Allnut</t>
  </si>
  <si>
    <t>Nathan Hammond</t>
  </si>
  <si>
    <t>Keagan Beaumont</t>
  </si>
  <si>
    <t>KC Ensor Smith</t>
  </si>
  <si>
    <t>Ayden Hall</t>
  </si>
  <si>
    <t>Johnny Potgieter</t>
  </si>
  <si>
    <t>Jeandré Le Roux</t>
  </si>
  <si>
    <t>Luvuyo Mobwano</t>
  </si>
  <si>
    <t>Scott Waddington</t>
  </si>
  <si>
    <t xml:space="preserve">                                                               2018 RAND KART CLUB CHAMPIONSHIP</t>
  </si>
  <si>
    <t>05897</t>
  </si>
  <si>
    <t>01103</t>
  </si>
  <si>
    <t>04335</t>
  </si>
  <si>
    <t>046</t>
  </si>
  <si>
    <t>01032</t>
  </si>
  <si>
    <t>04525</t>
  </si>
  <si>
    <t>01874</t>
  </si>
  <si>
    <t>06327</t>
  </si>
  <si>
    <t>02924</t>
  </si>
  <si>
    <t>04990</t>
  </si>
  <si>
    <t>06455</t>
  </si>
  <si>
    <t>01706</t>
  </si>
  <si>
    <t>01660</t>
  </si>
  <si>
    <t>01097</t>
  </si>
  <si>
    <t>06176</t>
  </si>
  <si>
    <t>02064</t>
  </si>
  <si>
    <t>02528</t>
  </si>
  <si>
    <t>06178</t>
  </si>
  <si>
    <t>04363</t>
  </si>
  <si>
    <t>02733</t>
  </si>
  <si>
    <t>02850</t>
  </si>
  <si>
    <t>03410</t>
  </si>
  <si>
    <t>01024</t>
  </si>
  <si>
    <t>02169</t>
  </si>
  <si>
    <t>02340</t>
  </si>
  <si>
    <t>05816</t>
  </si>
  <si>
    <t>03709</t>
  </si>
  <si>
    <t>05144</t>
  </si>
  <si>
    <t>Round 7</t>
  </si>
  <si>
    <t>Round 8</t>
  </si>
  <si>
    <t>Round 9</t>
  </si>
  <si>
    <t>Round 10</t>
  </si>
  <si>
    <t>Angelo Brachini</t>
  </si>
  <si>
    <t>Judd Bertholdt</t>
  </si>
  <si>
    <t>Ntiyiso Mabunda</t>
  </si>
  <si>
    <t>Mahlori Mothalabani</t>
  </si>
  <si>
    <t>Mzwandile Mjodi</t>
  </si>
  <si>
    <t>Phumi Mudzusi</t>
  </si>
  <si>
    <t>Matthew Morrell</t>
  </si>
  <si>
    <t>Mandla Mlangeni</t>
  </si>
  <si>
    <t>Luviwe Sambudla</t>
  </si>
  <si>
    <t>Oabile More</t>
  </si>
  <si>
    <t>KC Ensor-Smith</t>
  </si>
  <si>
    <t>Reobaka Komane</t>
  </si>
  <si>
    <t>Jurgen Pommersheim</t>
  </si>
  <si>
    <t>Lorenzo Cianfanelli</t>
  </si>
  <si>
    <t>05137</t>
  </si>
  <si>
    <t>02635</t>
  </si>
  <si>
    <t>01961</t>
  </si>
  <si>
    <t>01963</t>
  </si>
  <si>
    <t>05569</t>
  </si>
  <si>
    <t>02384</t>
  </si>
  <si>
    <t>05125</t>
  </si>
  <si>
    <t>Anesu Maphubulo</t>
  </si>
  <si>
    <t>Gregory Malumane</t>
  </si>
  <si>
    <t>Corne van der Craght</t>
  </si>
  <si>
    <t>Kurt Schultz</t>
  </si>
  <si>
    <t>Pascal Acquaah</t>
  </si>
  <si>
    <t>Caleb Odendaal</t>
  </si>
  <si>
    <t>Cristian Verheul</t>
  </si>
  <si>
    <t>Mattao Nairn-Mason</t>
  </si>
  <si>
    <t>Aiden Beaumont</t>
  </si>
  <si>
    <t>Tyler Repsold</t>
  </si>
  <si>
    <t>Ashton Repsold</t>
  </si>
  <si>
    <t>Trent Ahier</t>
  </si>
  <si>
    <t>Geoff Stephen</t>
  </si>
  <si>
    <t>OEL</t>
  </si>
  <si>
    <t>Ndumiso Bungane</t>
  </si>
  <si>
    <t>Giulio Cianfanelli</t>
  </si>
  <si>
    <t>Ryan Schwartz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</si>
</sst>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 &quot;#,##0;[Red]&quot;R -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3" fillId="0" borderId="0" xfId="46" applyFont="1" applyAlignment="1">
      <alignment vertical="center" wrapText="1"/>
      <protection/>
    </xf>
    <xf numFmtId="0" fontId="4" fillId="33" borderId="10" xfId="46" applyFont="1" applyFill="1" applyBorder="1" applyAlignment="1">
      <alignment horizontal="left" wrapText="1"/>
      <protection/>
    </xf>
    <xf numFmtId="0" fontId="4" fillId="33" borderId="10" xfId="46" applyFont="1" applyFill="1" applyBorder="1" applyAlignment="1">
      <alignment horizontal="center" wrapText="1"/>
      <protection/>
    </xf>
    <xf numFmtId="172" fontId="4" fillId="34" borderId="11" xfId="46" applyNumberFormat="1" applyFont="1" applyFill="1" applyBorder="1" applyAlignment="1">
      <alignment horizontal="center"/>
      <protection/>
    </xf>
    <xf numFmtId="172" fontId="4" fillId="34" borderId="12" xfId="46" applyNumberFormat="1" applyFont="1" applyFill="1" applyBorder="1" applyAlignment="1">
      <alignment horizontal="center"/>
      <protection/>
    </xf>
    <xf numFmtId="0" fontId="4" fillId="0" borderId="0" xfId="46" applyFont="1">
      <alignment/>
      <protection/>
    </xf>
    <xf numFmtId="0" fontId="1" fillId="0" borderId="13" xfId="46" applyFill="1" applyBorder="1" applyAlignment="1">
      <alignment horizontal="center"/>
      <protection/>
    </xf>
    <xf numFmtId="0" fontId="1" fillId="34" borderId="14" xfId="46" applyFill="1" applyBorder="1" applyAlignment="1">
      <alignment horizontal="center"/>
      <protection/>
    </xf>
    <xf numFmtId="0" fontId="1" fillId="34" borderId="15" xfId="46" applyFill="1" applyBorder="1" applyAlignment="1">
      <alignment horizontal="center"/>
      <protection/>
    </xf>
    <xf numFmtId="0" fontId="1" fillId="34" borderId="13" xfId="46" applyFill="1" applyBorder="1" applyAlignment="1">
      <alignment horizontal="center"/>
      <protection/>
    </xf>
    <xf numFmtId="0" fontId="4" fillId="33" borderId="13" xfId="46" applyFont="1" applyFill="1" applyBorder="1">
      <alignment/>
      <protection/>
    </xf>
    <xf numFmtId="0" fontId="6" fillId="0" borderId="16" xfId="46" applyFont="1" applyBorder="1">
      <alignment/>
      <protection/>
    </xf>
    <xf numFmtId="0" fontId="1" fillId="0" borderId="17" xfId="46" applyFont="1" applyFill="1" applyBorder="1" applyAlignment="1">
      <alignment horizontal="center"/>
      <protection/>
    </xf>
    <xf numFmtId="0" fontId="1" fillId="0" borderId="18" xfId="46" applyFont="1" applyFill="1" applyBorder="1" applyAlignment="1">
      <alignment horizontal="center"/>
      <protection/>
    </xf>
    <xf numFmtId="0" fontId="1" fillId="0" borderId="19" xfId="46" applyFont="1" applyFill="1" applyBorder="1" applyAlignment="1">
      <alignment horizontal="center"/>
      <protection/>
    </xf>
    <xf numFmtId="0" fontId="1" fillId="0" borderId="16" xfId="46" applyFill="1" applyBorder="1" applyAlignment="1">
      <alignment horizontal="center"/>
      <protection/>
    </xf>
    <xf numFmtId="0" fontId="1" fillId="34" borderId="17" xfId="46" applyFill="1" applyBorder="1" applyAlignment="1">
      <alignment horizontal="center"/>
      <protection/>
    </xf>
    <xf numFmtId="0" fontId="1" fillId="34" borderId="18" xfId="46" applyFill="1" applyBorder="1" applyAlignment="1">
      <alignment horizontal="center"/>
      <protection/>
    </xf>
    <xf numFmtId="0" fontId="1" fillId="34" borderId="16" xfId="46" applyFill="1" applyBorder="1" applyAlignment="1">
      <alignment horizontal="center"/>
      <protection/>
    </xf>
    <xf numFmtId="0" fontId="4" fillId="33" borderId="16" xfId="46" applyFont="1" applyFill="1" applyBorder="1">
      <alignment/>
      <protection/>
    </xf>
    <xf numFmtId="0" fontId="9" fillId="0" borderId="0" xfId="46" applyFont="1">
      <alignment/>
      <protection/>
    </xf>
    <xf numFmtId="0" fontId="9" fillId="0" borderId="0" xfId="46" applyFont="1" applyBorder="1" applyAlignment="1">
      <alignment horizontal="center"/>
      <protection/>
    </xf>
    <xf numFmtId="1" fontId="9" fillId="0" borderId="0" xfId="46" applyNumberFormat="1" applyFont="1">
      <alignment/>
      <protection/>
    </xf>
    <xf numFmtId="0" fontId="10" fillId="0" borderId="0" xfId="46" applyFont="1" applyAlignment="1">
      <alignment horizontal="center" vertical="center" wrapText="1"/>
      <protection/>
    </xf>
    <xf numFmtId="0" fontId="5" fillId="33" borderId="20" xfId="46" applyFont="1" applyFill="1" applyBorder="1">
      <alignment/>
      <protection/>
    </xf>
    <xf numFmtId="0" fontId="4" fillId="33" borderId="21" xfId="46" applyFont="1" applyFill="1" applyBorder="1" applyAlignment="1">
      <alignment horizontal="left" wrapText="1"/>
      <protection/>
    </xf>
    <xf numFmtId="0" fontId="4" fillId="33" borderId="20" xfId="46" applyFont="1" applyFill="1" applyBorder="1" applyAlignment="1">
      <alignment horizontal="center" wrapText="1"/>
      <protection/>
    </xf>
    <xf numFmtId="0" fontId="4" fillId="33" borderId="22" xfId="46" applyFont="1" applyFill="1" applyBorder="1" applyAlignment="1">
      <alignment horizontal="center" wrapText="1"/>
      <protection/>
    </xf>
    <xf numFmtId="172" fontId="4" fillId="33" borderId="11" xfId="46" applyNumberFormat="1" applyFont="1" applyFill="1" applyBorder="1" applyAlignment="1">
      <alignment horizontal="center"/>
      <protection/>
    </xf>
    <xf numFmtId="172" fontId="4" fillId="33" borderId="22" xfId="46" applyNumberFormat="1" applyFont="1" applyFill="1" applyBorder="1" applyAlignment="1">
      <alignment horizontal="center"/>
      <protection/>
    </xf>
    <xf numFmtId="172" fontId="4" fillId="33" borderId="23" xfId="46" applyNumberFormat="1" applyFont="1" applyFill="1" applyBorder="1" applyAlignment="1">
      <alignment horizontal="center"/>
      <protection/>
    </xf>
    <xf numFmtId="172" fontId="4" fillId="33" borderId="12" xfId="46" applyNumberFormat="1" applyFont="1" applyFill="1" applyBorder="1" applyAlignment="1">
      <alignment horizontal="center"/>
      <protection/>
    </xf>
    <xf numFmtId="0" fontId="6" fillId="0" borderId="13" xfId="46" applyFont="1" applyBorder="1">
      <alignment/>
      <protection/>
    </xf>
    <xf numFmtId="0" fontId="1" fillId="0" borderId="24" xfId="46" applyFont="1" applyFill="1" applyBorder="1" applyAlignment="1">
      <alignment horizontal="center"/>
      <protection/>
    </xf>
    <xf numFmtId="0" fontId="1" fillId="0" borderId="25" xfId="46" applyFont="1" applyFill="1" applyBorder="1" applyAlignment="1">
      <alignment horizontal="center"/>
      <protection/>
    </xf>
    <xf numFmtId="0" fontId="1" fillId="0" borderId="26" xfId="46" applyFont="1" applyFill="1" applyBorder="1" applyAlignment="1">
      <alignment horizontal="center"/>
      <protection/>
    </xf>
    <xf numFmtId="0" fontId="1" fillId="0" borderId="27" xfId="46" applyFont="1" applyFill="1" applyBorder="1" applyAlignment="1">
      <alignment horizontal="center"/>
      <protection/>
    </xf>
    <xf numFmtId="0" fontId="1" fillId="0" borderId="14" xfId="46" applyFont="1" applyFill="1" applyBorder="1" applyAlignment="1">
      <alignment horizontal="center"/>
      <protection/>
    </xf>
    <xf numFmtId="0" fontId="1" fillId="34" borderId="28" xfId="46" applyFill="1" applyBorder="1" applyAlignment="1">
      <alignment horizontal="center"/>
      <protection/>
    </xf>
    <xf numFmtId="0" fontId="1" fillId="0" borderId="29" xfId="46" applyFont="1" applyFill="1" applyBorder="1" applyAlignment="1">
      <alignment horizontal="center"/>
      <protection/>
    </xf>
    <xf numFmtId="0" fontId="1" fillId="0" borderId="30" xfId="46" applyFont="1" applyFill="1" applyBorder="1" applyAlignment="1">
      <alignment horizontal="center"/>
      <protection/>
    </xf>
    <xf numFmtId="0" fontId="1" fillId="0" borderId="31" xfId="46" applyFont="1" applyFill="1" applyBorder="1" applyAlignment="1">
      <alignment horizontal="center"/>
      <protection/>
    </xf>
    <xf numFmtId="0" fontId="1" fillId="34" borderId="32" xfId="46" applyFill="1" applyBorder="1" applyAlignment="1">
      <alignment horizontal="center"/>
      <protection/>
    </xf>
    <xf numFmtId="0" fontId="5" fillId="33" borderId="13" xfId="46" applyFont="1" applyFill="1" applyBorder="1">
      <alignment/>
      <protection/>
    </xf>
    <xf numFmtId="0" fontId="6" fillId="0" borderId="32" xfId="46" applyFont="1" applyBorder="1">
      <alignment/>
      <protection/>
    </xf>
    <xf numFmtId="0" fontId="1" fillId="0" borderId="15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172" fontId="4" fillId="33" borderId="33" xfId="46" applyNumberFormat="1" applyFont="1" applyFill="1" applyBorder="1" applyAlignment="1">
      <alignment horizontal="center"/>
      <protection/>
    </xf>
    <xf numFmtId="0" fontId="4" fillId="0" borderId="25" xfId="46" applyFont="1" applyFill="1" applyBorder="1" applyAlignment="1">
      <alignment horizontal="center"/>
      <protection/>
    </xf>
    <xf numFmtId="0" fontId="4" fillId="0" borderId="30" xfId="46" applyFont="1" applyFill="1" applyBorder="1" applyAlignment="1">
      <alignment horizontal="center"/>
      <protection/>
    </xf>
    <xf numFmtId="0" fontId="7" fillId="35" borderId="30" xfId="46" applyFont="1" applyFill="1" applyBorder="1" applyAlignment="1">
      <alignment horizontal="center"/>
      <protection/>
    </xf>
    <xf numFmtId="0" fontId="4" fillId="0" borderId="30" xfId="46" applyFont="1" applyBorder="1" applyAlignment="1">
      <alignment horizontal="center"/>
      <protection/>
    </xf>
    <xf numFmtId="0" fontId="1" fillId="34" borderId="24" xfId="46" applyFill="1" applyBorder="1" applyAlignment="1">
      <alignment horizontal="center"/>
      <protection/>
    </xf>
    <xf numFmtId="0" fontId="1" fillId="34" borderId="29" xfId="46" applyFill="1" applyBorder="1" applyAlignment="1">
      <alignment horizontal="center"/>
      <protection/>
    </xf>
    <xf numFmtId="0" fontId="1" fillId="0" borderId="34" xfId="46" applyFont="1" applyFill="1" applyBorder="1" applyAlignment="1">
      <alignment horizontal="center"/>
      <protection/>
    </xf>
    <xf numFmtId="172" fontId="4" fillId="33" borderId="35" xfId="46" applyNumberFormat="1" applyFont="1" applyFill="1" applyBorder="1" applyAlignment="1">
      <alignment horizontal="center"/>
      <protection/>
    </xf>
    <xf numFmtId="172" fontId="4" fillId="33" borderId="36" xfId="46" applyNumberFormat="1" applyFont="1" applyFill="1" applyBorder="1" applyAlignment="1">
      <alignment horizontal="center"/>
      <protection/>
    </xf>
    <xf numFmtId="172" fontId="4" fillId="33" borderId="37" xfId="46" applyNumberFormat="1" applyFont="1" applyFill="1" applyBorder="1" applyAlignment="1">
      <alignment horizontal="center"/>
      <protection/>
    </xf>
    <xf numFmtId="172" fontId="4" fillId="33" borderId="38" xfId="46" applyNumberFormat="1" applyFont="1" applyFill="1" applyBorder="1" applyAlignment="1">
      <alignment horizontal="center"/>
      <protection/>
    </xf>
    <xf numFmtId="0" fontId="1" fillId="0" borderId="39" xfId="46" applyFont="1" applyFill="1" applyBorder="1" applyAlignment="1">
      <alignment horizontal="center"/>
      <protection/>
    </xf>
    <xf numFmtId="0" fontId="1" fillId="0" borderId="40" xfId="46" applyFont="1" applyFill="1" applyBorder="1" applyAlignment="1">
      <alignment horizontal="center"/>
      <protection/>
    </xf>
    <xf numFmtId="0" fontId="1" fillId="0" borderId="41" xfId="46" applyFont="1" applyFill="1" applyBorder="1" applyAlignment="1">
      <alignment horizontal="center"/>
      <protection/>
    </xf>
    <xf numFmtId="0" fontId="1" fillId="0" borderId="42" xfId="46" applyFont="1" applyFill="1" applyBorder="1" applyAlignment="1">
      <alignment horizontal="center"/>
      <protection/>
    </xf>
    <xf numFmtId="0" fontId="1" fillId="0" borderId="43" xfId="46" applyFont="1" applyFill="1" applyBorder="1" applyAlignment="1">
      <alignment horizontal="center"/>
      <protection/>
    </xf>
    <xf numFmtId="172" fontId="4" fillId="33" borderId="44" xfId="46" applyNumberFormat="1" applyFont="1" applyFill="1" applyBorder="1" applyAlignment="1">
      <alignment horizontal="center"/>
      <protection/>
    </xf>
    <xf numFmtId="172" fontId="4" fillId="34" borderId="33" xfId="46" applyNumberFormat="1" applyFont="1" applyFill="1" applyBorder="1" applyAlignment="1">
      <alignment horizontal="center"/>
      <protection/>
    </xf>
    <xf numFmtId="0" fontId="1" fillId="0" borderId="45" xfId="46" applyFill="1" applyBorder="1" applyAlignment="1">
      <alignment horizontal="center"/>
      <protection/>
    </xf>
    <xf numFmtId="0" fontId="1" fillId="0" borderId="45" xfId="46" applyFont="1" applyFill="1" applyBorder="1" applyAlignment="1">
      <alignment horizontal="center"/>
      <protection/>
    </xf>
    <xf numFmtId="0" fontId="1" fillId="0" borderId="28" xfId="46" applyFill="1" applyBorder="1" applyAlignment="1">
      <alignment horizontal="center"/>
      <protection/>
    </xf>
    <xf numFmtId="0" fontId="1" fillId="0" borderId="32" xfId="46" applyFill="1" applyBorder="1" applyAlignment="1">
      <alignment horizontal="center"/>
      <protection/>
    </xf>
    <xf numFmtId="0" fontId="1" fillId="34" borderId="34" xfId="46" applyFill="1" applyBorder="1" applyAlignment="1">
      <alignment horizontal="center"/>
      <protection/>
    </xf>
    <xf numFmtId="0" fontId="5" fillId="33" borderId="46" xfId="46" applyFont="1" applyFill="1" applyBorder="1">
      <alignment/>
      <protection/>
    </xf>
    <xf numFmtId="0" fontId="6" fillId="0" borderId="45" xfId="46" applyFont="1" applyBorder="1">
      <alignment/>
      <protection/>
    </xf>
    <xf numFmtId="172" fontId="4" fillId="34" borderId="35" xfId="46" applyNumberFormat="1" applyFont="1" applyFill="1" applyBorder="1" applyAlignment="1">
      <alignment horizontal="center"/>
      <protection/>
    </xf>
    <xf numFmtId="172" fontId="4" fillId="34" borderId="38" xfId="46" applyNumberFormat="1" applyFont="1" applyFill="1" applyBorder="1" applyAlignment="1">
      <alignment horizontal="center"/>
      <protection/>
    </xf>
    <xf numFmtId="0" fontId="1" fillId="34" borderId="39" xfId="46" applyFill="1" applyBorder="1" applyAlignment="1">
      <alignment horizontal="center"/>
      <protection/>
    </xf>
    <xf numFmtId="0" fontId="1" fillId="34" borderId="45" xfId="46" applyFill="1" applyBorder="1" applyAlignment="1">
      <alignment horizontal="center"/>
      <protection/>
    </xf>
    <xf numFmtId="0" fontId="4" fillId="33" borderId="45" xfId="46" applyFont="1" applyFill="1" applyBorder="1">
      <alignment/>
      <protection/>
    </xf>
    <xf numFmtId="0" fontId="1" fillId="34" borderId="47" xfId="46" applyFill="1" applyBorder="1" applyAlignment="1">
      <alignment horizontal="center"/>
      <protection/>
    </xf>
    <xf numFmtId="0" fontId="1" fillId="34" borderId="48" xfId="46" applyFill="1" applyBorder="1" applyAlignment="1">
      <alignment horizontal="center"/>
      <protection/>
    </xf>
    <xf numFmtId="0" fontId="1" fillId="34" borderId="49" xfId="46" applyFill="1" applyBorder="1" applyAlignment="1">
      <alignment horizontal="center"/>
      <protection/>
    </xf>
    <xf numFmtId="0" fontId="4" fillId="33" borderId="49" xfId="46" applyFont="1" applyFill="1" applyBorder="1">
      <alignment/>
      <protection/>
    </xf>
    <xf numFmtId="172" fontId="4" fillId="34" borderId="50" xfId="46" applyNumberFormat="1" applyFont="1" applyFill="1" applyBorder="1" applyAlignment="1">
      <alignment horizontal="center"/>
      <protection/>
    </xf>
    <xf numFmtId="172" fontId="4" fillId="34" borderId="51" xfId="46" applyNumberFormat="1" applyFont="1" applyFill="1" applyBorder="1" applyAlignment="1">
      <alignment horizontal="center"/>
      <protection/>
    </xf>
    <xf numFmtId="0" fontId="6" fillId="0" borderId="52" xfId="46" applyFont="1" applyBorder="1">
      <alignment/>
      <protection/>
    </xf>
    <xf numFmtId="0" fontId="1" fillId="34" borderId="53" xfId="46" applyFill="1" applyBorder="1" applyAlignment="1">
      <alignment horizontal="center"/>
      <protection/>
    </xf>
    <xf numFmtId="0" fontId="1" fillId="34" borderId="54" xfId="46" applyFill="1" applyBorder="1" applyAlignment="1">
      <alignment horizontal="center"/>
      <protection/>
    </xf>
    <xf numFmtId="0" fontId="1" fillId="34" borderId="55" xfId="46" applyFill="1" applyBorder="1" applyAlignment="1">
      <alignment horizontal="center"/>
      <protection/>
    </xf>
    <xf numFmtId="0" fontId="4" fillId="33" borderId="55" xfId="46" applyFont="1" applyFill="1" applyBorder="1">
      <alignment/>
      <protection/>
    </xf>
    <xf numFmtId="0" fontId="6" fillId="0" borderId="56" xfId="46" applyFont="1" applyBorder="1">
      <alignment/>
      <protection/>
    </xf>
    <xf numFmtId="0" fontId="8" fillId="0" borderId="3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1" fillId="0" borderId="5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6" fillId="0" borderId="55" xfId="46" applyFont="1" applyBorder="1">
      <alignment/>
      <protection/>
    </xf>
    <xf numFmtId="0" fontId="1" fillId="34" borderId="58" xfId="46" applyFill="1" applyBorder="1" applyAlignment="1">
      <alignment horizontal="center"/>
      <protection/>
    </xf>
    <xf numFmtId="0" fontId="1" fillId="34" borderId="59" xfId="46" applyFill="1" applyBorder="1" applyAlignment="1">
      <alignment horizontal="center"/>
      <protection/>
    </xf>
    <xf numFmtId="0" fontId="1" fillId="34" borderId="60" xfId="46" applyFill="1" applyBorder="1" applyAlignment="1">
      <alignment horizontal="center"/>
      <protection/>
    </xf>
    <xf numFmtId="0" fontId="4" fillId="33" borderId="61" xfId="46" applyFont="1" applyFill="1" applyBorder="1">
      <alignment/>
      <protection/>
    </xf>
    <xf numFmtId="0" fontId="1" fillId="34" borderId="62" xfId="46" applyFill="1" applyBorder="1" applyAlignment="1">
      <alignment horizontal="center"/>
      <protection/>
    </xf>
    <xf numFmtId="0" fontId="1" fillId="34" borderId="63" xfId="46" applyFill="1" applyBorder="1" applyAlignment="1">
      <alignment horizontal="center"/>
      <protection/>
    </xf>
    <xf numFmtId="0" fontId="1" fillId="34" borderId="64" xfId="46" applyFill="1" applyBorder="1" applyAlignment="1">
      <alignment horizontal="center"/>
      <protection/>
    </xf>
    <xf numFmtId="0" fontId="4" fillId="33" borderId="65" xfId="46" applyFont="1" applyFill="1" applyBorder="1">
      <alignment/>
      <protection/>
    </xf>
    <xf numFmtId="0" fontId="1" fillId="34" borderId="66" xfId="46" applyFill="1" applyBorder="1" applyAlignment="1">
      <alignment horizontal="center"/>
      <protection/>
    </xf>
    <xf numFmtId="0" fontId="1" fillId="34" borderId="67" xfId="46" applyFill="1" applyBorder="1" applyAlignment="1">
      <alignment horizontal="center"/>
      <protection/>
    </xf>
    <xf numFmtId="0" fontId="1" fillId="34" borderId="68" xfId="46" applyFill="1" applyBorder="1" applyAlignment="1">
      <alignment horizontal="center"/>
      <protection/>
    </xf>
    <xf numFmtId="0" fontId="4" fillId="33" borderId="69" xfId="46" applyFont="1" applyFill="1" applyBorder="1">
      <alignment/>
      <protection/>
    </xf>
    <xf numFmtId="0" fontId="1" fillId="34" borderId="70" xfId="46" applyFill="1" applyBorder="1" applyAlignment="1">
      <alignment horizontal="center"/>
      <protection/>
    </xf>
    <xf numFmtId="0" fontId="1" fillId="34" borderId="71" xfId="46" applyFill="1" applyBorder="1" applyAlignment="1">
      <alignment horizontal="center"/>
      <protection/>
    </xf>
    <xf numFmtId="0" fontId="1" fillId="34" borderId="72" xfId="46" applyFill="1" applyBorder="1" applyAlignment="1">
      <alignment horizontal="center"/>
      <protection/>
    </xf>
    <xf numFmtId="0" fontId="4" fillId="33" borderId="73" xfId="46" applyFont="1" applyFill="1" applyBorder="1">
      <alignment/>
      <protection/>
    </xf>
    <xf numFmtId="0" fontId="6" fillId="0" borderId="74" xfId="46" applyFont="1" applyBorder="1">
      <alignment/>
      <protection/>
    </xf>
    <xf numFmtId="0" fontId="4" fillId="33" borderId="75" xfId="46" applyFont="1" applyFill="1" applyBorder="1">
      <alignment/>
      <protection/>
    </xf>
    <xf numFmtId="0" fontId="4" fillId="33" borderId="76" xfId="46" applyFont="1" applyFill="1" applyBorder="1">
      <alignment/>
      <protection/>
    </xf>
    <xf numFmtId="0" fontId="4" fillId="33" borderId="77" xfId="46" applyFont="1" applyFill="1" applyBorder="1">
      <alignment/>
      <protection/>
    </xf>
    <xf numFmtId="0" fontId="1" fillId="34" borderId="78" xfId="46" applyFill="1" applyBorder="1" applyAlignment="1">
      <alignment horizontal="center"/>
      <protection/>
    </xf>
    <xf numFmtId="0" fontId="1" fillId="34" borderId="79" xfId="46" applyFill="1" applyBorder="1" applyAlignment="1">
      <alignment horizontal="center"/>
      <protection/>
    </xf>
    <xf numFmtId="0" fontId="1" fillId="34" borderId="80" xfId="46" applyFill="1" applyBorder="1" applyAlignment="1">
      <alignment horizontal="center"/>
      <protection/>
    </xf>
    <xf numFmtId="0" fontId="4" fillId="33" borderId="81" xfId="46" applyFont="1" applyFill="1" applyBorder="1">
      <alignment/>
      <protection/>
    </xf>
    <xf numFmtId="0" fontId="8" fillId="0" borderId="16" xfId="0" applyFont="1" applyFill="1" applyBorder="1" applyAlignment="1">
      <alignment horizontal="center"/>
    </xf>
    <xf numFmtId="0" fontId="1" fillId="0" borderId="17" xfId="46" applyFill="1" applyBorder="1" applyAlignment="1">
      <alignment horizontal="center"/>
      <protection/>
    </xf>
    <xf numFmtId="0" fontId="4" fillId="33" borderId="82" xfId="46" applyFont="1" applyFill="1" applyBorder="1" applyAlignment="1">
      <alignment horizontal="left" wrapText="1"/>
      <protection/>
    </xf>
    <xf numFmtId="0" fontId="4" fillId="33" borderId="83" xfId="46" applyFont="1" applyFill="1" applyBorder="1" applyAlignment="1">
      <alignment horizontal="center" wrapText="1"/>
      <protection/>
    </xf>
    <xf numFmtId="0" fontId="4" fillId="33" borderId="34" xfId="46" applyFont="1" applyFill="1" applyBorder="1" applyAlignment="1">
      <alignment horizontal="center" wrapText="1"/>
      <protection/>
    </xf>
    <xf numFmtId="0" fontId="7" fillId="35" borderId="84" xfId="46" applyNumberFormat="1" applyFont="1" applyFill="1" applyBorder="1" applyAlignment="1">
      <alignment horizontal="center" vertical="center"/>
      <protection/>
    </xf>
    <xf numFmtId="0" fontId="7" fillId="0" borderId="84" xfId="0" applyFont="1" applyBorder="1" applyAlignment="1">
      <alignment horizontal="center" vertical="center" wrapText="1"/>
    </xf>
    <xf numFmtId="0" fontId="4" fillId="0" borderId="84" xfId="46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wrapText="1"/>
    </xf>
    <xf numFmtId="0" fontId="0" fillId="0" borderId="30" xfId="0" applyBorder="1" applyAlignment="1">
      <alignment wrapText="1"/>
    </xf>
    <xf numFmtId="0" fontId="8" fillId="0" borderId="30" xfId="0" applyFont="1" applyFill="1" applyBorder="1" applyAlignment="1">
      <alignment/>
    </xf>
    <xf numFmtId="0" fontId="9" fillId="0" borderId="0" xfId="46" applyFont="1" applyAlignment="1">
      <alignment horizontal="center"/>
      <protection/>
    </xf>
    <xf numFmtId="0" fontId="7" fillId="35" borderId="85" xfId="46" applyNumberFormat="1" applyFont="1" applyFill="1" applyBorder="1" applyAlignment="1">
      <alignment horizontal="center" vertical="center"/>
      <protection/>
    </xf>
    <xf numFmtId="172" fontId="4" fillId="34" borderId="86" xfId="46" applyNumberFormat="1" applyFont="1" applyFill="1" applyBorder="1" applyAlignment="1">
      <alignment horizontal="center"/>
      <protection/>
    </xf>
    <xf numFmtId="0" fontId="1" fillId="34" borderId="87" xfId="46" applyFill="1" applyBorder="1" applyAlignment="1">
      <alignment horizontal="center"/>
      <protection/>
    </xf>
    <xf numFmtId="172" fontId="4" fillId="34" borderId="88" xfId="46" applyNumberFormat="1" applyFont="1" applyFill="1" applyBorder="1" applyAlignment="1">
      <alignment horizontal="center"/>
      <protection/>
    </xf>
    <xf numFmtId="0" fontId="1" fillId="34" borderId="89" xfId="46" applyFill="1" applyBorder="1" applyAlignment="1">
      <alignment horizontal="center"/>
      <protection/>
    </xf>
    <xf numFmtId="0" fontId="1" fillId="36" borderId="15" xfId="46" applyFont="1" applyFill="1" applyBorder="1" applyAlignment="1">
      <alignment horizontal="center"/>
      <protection/>
    </xf>
    <xf numFmtId="0" fontId="1" fillId="36" borderId="18" xfId="46" applyFont="1" applyFill="1" applyBorder="1" applyAlignment="1">
      <alignment horizontal="center"/>
      <protection/>
    </xf>
    <xf numFmtId="16" fontId="4" fillId="33" borderId="61" xfId="46" applyNumberFormat="1" applyFont="1" applyFill="1" applyBorder="1" applyAlignment="1">
      <alignment horizontal="center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center"/>
      <protection/>
    </xf>
    <xf numFmtId="0" fontId="4" fillId="33" borderId="46" xfId="46" applyFont="1" applyFill="1" applyBorder="1" applyAlignment="1">
      <alignment horizontal="center" vertical="center" wrapText="1"/>
      <protection/>
    </xf>
    <xf numFmtId="0" fontId="4" fillId="33" borderId="90" xfId="46" applyFont="1" applyFill="1" applyBorder="1" applyAlignment="1">
      <alignment horizontal="center" vertical="center" wrapText="1"/>
      <protection/>
    </xf>
    <xf numFmtId="0" fontId="4" fillId="34" borderId="20" xfId="46" applyFont="1" applyFill="1" applyBorder="1" applyAlignment="1">
      <alignment horizontal="center" wrapText="1"/>
      <protection/>
    </xf>
    <xf numFmtId="0" fontId="4" fillId="33" borderId="20" xfId="46" applyFont="1" applyFill="1" applyBorder="1" applyAlignment="1">
      <alignment horizontal="center" vertical="center" wrapText="1"/>
      <protection/>
    </xf>
    <xf numFmtId="0" fontId="4" fillId="34" borderId="91" xfId="46" applyFont="1" applyFill="1" applyBorder="1" applyAlignment="1">
      <alignment horizontal="center"/>
      <protection/>
    </xf>
    <xf numFmtId="0" fontId="4" fillId="34" borderId="92" xfId="46" applyFont="1" applyFill="1" applyBorder="1" applyAlignment="1">
      <alignment horizontal="center"/>
      <protection/>
    </xf>
    <xf numFmtId="0" fontId="4" fillId="33" borderId="20" xfId="46" applyFont="1" applyFill="1" applyBorder="1" applyAlignment="1">
      <alignment horizontal="center"/>
      <protection/>
    </xf>
    <xf numFmtId="0" fontId="2" fillId="0" borderId="0" xfId="46" applyFont="1" applyBorder="1" applyAlignment="1">
      <alignment vertical="center" wrapText="1"/>
      <protection/>
    </xf>
    <xf numFmtId="0" fontId="1" fillId="0" borderId="0" xfId="46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1" fillId="0" borderId="93" xfId="46" applyBorder="1" applyAlignment="1">
      <alignment horizontal="center"/>
      <protection/>
    </xf>
    <xf numFmtId="0" fontId="4" fillId="34" borderId="46" xfId="46" applyFont="1" applyFill="1" applyBorder="1" applyAlignment="1">
      <alignment horizontal="center" wrapText="1"/>
      <protection/>
    </xf>
    <xf numFmtId="0" fontId="4" fillId="34" borderId="90" xfId="46" applyFont="1" applyFill="1" applyBorder="1" applyAlignment="1">
      <alignment horizontal="center" wrapText="1"/>
      <protection/>
    </xf>
    <xf numFmtId="0" fontId="4" fillId="34" borderId="94" xfId="46" applyFont="1" applyFill="1" applyBorder="1" applyAlignment="1">
      <alignment horizontal="center"/>
      <protection/>
    </xf>
    <xf numFmtId="0" fontId="4" fillId="34" borderId="20" xfId="46" applyFont="1" applyFill="1" applyBorder="1" applyAlignment="1">
      <alignment horizontal="center"/>
      <protection/>
    </xf>
    <xf numFmtId="0" fontId="4" fillId="33" borderId="95" xfId="46" applyFont="1" applyFill="1" applyBorder="1" applyAlignment="1">
      <alignment horizontal="center" vertical="center" wrapText="1"/>
      <protection/>
    </xf>
    <xf numFmtId="0" fontId="4" fillId="34" borderId="95" xfId="46" applyFont="1" applyFill="1" applyBorder="1" applyAlignment="1">
      <alignment horizontal="center" wrapText="1"/>
      <protection/>
    </xf>
    <xf numFmtId="0" fontId="4" fillId="34" borderId="96" xfId="46" applyFont="1" applyFill="1" applyBorder="1" applyAlignment="1">
      <alignment horizontal="center"/>
      <protection/>
    </xf>
    <xf numFmtId="0" fontId="4" fillId="34" borderId="97" xfId="46" applyFont="1" applyFill="1" applyBorder="1" applyAlignment="1">
      <alignment horizontal="center"/>
      <protection/>
    </xf>
    <xf numFmtId="0" fontId="4" fillId="34" borderId="98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vertical="center" wrapText="1"/>
      <protection/>
    </xf>
    <xf numFmtId="0" fontId="4" fillId="34" borderId="99" xfId="46" applyFont="1" applyFill="1" applyBorder="1" applyAlignment="1">
      <alignment horizontal="center"/>
      <protection/>
    </xf>
    <xf numFmtId="0" fontId="4" fillId="34" borderId="36" xfId="46" applyFont="1" applyFill="1" applyBorder="1" applyAlignment="1">
      <alignment horizontal="center"/>
      <protection/>
    </xf>
    <xf numFmtId="0" fontId="4" fillId="34" borderId="83" xfId="46" applyFont="1" applyFill="1" applyBorder="1" applyAlignment="1">
      <alignment horizontal="center"/>
      <protection/>
    </xf>
    <xf numFmtId="0" fontId="4" fillId="34" borderId="80" xfId="46" applyFont="1" applyFill="1" applyBorder="1" applyAlignment="1">
      <alignment horizontal="center"/>
      <protection/>
    </xf>
    <xf numFmtId="0" fontId="4" fillId="34" borderId="100" xfId="46" applyFont="1" applyFill="1" applyBorder="1" applyAlignment="1">
      <alignment horizontal="center"/>
      <protection/>
    </xf>
    <xf numFmtId="0" fontId="4" fillId="34" borderId="101" xfId="46" applyFont="1" applyFill="1" applyBorder="1" applyAlignment="1">
      <alignment horizontal="center"/>
      <protection/>
    </xf>
    <xf numFmtId="0" fontId="9" fillId="0" borderId="102" xfId="46" applyFont="1" applyBorder="1" applyAlignment="1">
      <alignment horizontal="center"/>
      <protection/>
    </xf>
    <xf numFmtId="0" fontId="1" fillId="0" borderId="57" xfId="46" applyFill="1" applyBorder="1" applyAlignment="1">
      <alignment horizontal="center"/>
      <protection/>
    </xf>
    <xf numFmtId="0" fontId="8" fillId="0" borderId="8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" fillId="0" borderId="29" xfId="46" applyFill="1" applyBorder="1" applyAlignment="1">
      <alignment horizontal="center"/>
      <protection/>
    </xf>
    <xf numFmtId="0" fontId="1" fillId="36" borderId="34" xfId="46" applyFont="1" applyFill="1" applyBorder="1" applyAlignment="1">
      <alignment horizontal="center"/>
      <protection/>
    </xf>
    <xf numFmtId="0" fontId="1" fillId="0" borderId="34" xfId="46" applyBorder="1" applyAlignment="1">
      <alignment horizontal="center"/>
      <protection/>
    </xf>
    <xf numFmtId="0" fontId="4" fillId="33" borderId="94" xfId="46" applyFont="1" applyFill="1" applyBorder="1" applyAlignment="1">
      <alignment horizontal="center"/>
      <protection/>
    </xf>
    <xf numFmtId="0" fontId="1" fillId="0" borderId="89" xfId="46" applyFont="1" applyFill="1" applyBorder="1" applyAlignment="1">
      <alignment horizontal="center"/>
      <protection/>
    </xf>
    <xf numFmtId="0" fontId="4" fillId="33" borderId="103" xfId="46" applyFont="1" applyFill="1" applyBorder="1" applyAlignment="1">
      <alignment horizontal="center"/>
      <protection/>
    </xf>
    <xf numFmtId="0" fontId="4" fillId="33" borderId="104" xfId="46" applyFont="1" applyFill="1" applyBorder="1" applyAlignment="1">
      <alignment horizontal="center"/>
      <protection/>
    </xf>
    <xf numFmtId="0" fontId="4" fillId="33" borderId="105" xfId="46" applyFont="1" applyFill="1" applyBorder="1" applyAlignment="1">
      <alignment horizontal="center"/>
      <protection/>
    </xf>
    <xf numFmtId="16" fontId="4" fillId="33" borderId="106" xfId="46" applyNumberFormat="1" applyFont="1" applyFill="1" applyBorder="1" applyAlignment="1">
      <alignment horizontal="center"/>
      <protection/>
    </xf>
    <xf numFmtId="16" fontId="4" fillId="33" borderId="107" xfId="46" applyNumberFormat="1" applyFont="1" applyFill="1" applyBorder="1" applyAlignment="1">
      <alignment horizontal="center"/>
      <protection/>
    </xf>
    <xf numFmtId="172" fontId="4" fillId="33" borderId="108" xfId="46" applyNumberFormat="1" applyFont="1" applyFill="1" applyBorder="1" applyAlignment="1">
      <alignment horizontal="center"/>
      <protection/>
    </xf>
    <xf numFmtId="172" fontId="4" fillId="33" borderId="109" xfId="46" applyNumberFormat="1" applyFont="1" applyFill="1" applyBorder="1" applyAlignment="1">
      <alignment horizontal="center"/>
      <protection/>
    </xf>
    <xf numFmtId="16" fontId="4" fillId="33" borderId="97" xfId="46" applyNumberFormat="1" applyFont="1" applyFill="1" applyBorder="1" applyAlignment="1">
      <alignment horizontal="center"/>
      <protection/>
    </xf>
    <xf numFmtId="16" fontId="4" fillId="33" borderId="110" xfId="46" applyNumberFormat="1" applyFont="1" applyFill="1" applyBorder="1" applyAlignment="1">
      <alignment horizontal="center"/>
      <protection/>
    </xf>
    <xf numFmtId="0" fontId="1" fillId="36" borderId="111" xfId="46" applyFont="1" applyFill="1" applyBorder="1" applyAlignment="1">
      <alignment horizontal="center"/>
      <protection/>
    </xf>
    <xf numFmtId="0" fontId="1" fillId="36" borderId="112" xfId="46" applyFont="1" applyFill="1" applyBorder="1" applyAlignment="1">
      <alignment horizontal="center"/>
      <protection/>
    </xf>
    <xf numFmtId="0" fontId="1" fillId="36" borderId="113" xfId="46" applyFont="1" applyFill="1" applyBorder="1" applyAlignment="1">
      <alignment horizontal="center"/>
      <protection/>
    </xf>
    <xf numFmtId="0" fontId="1" fillId="36" borderId="114" xfId="46" applyFont="1" applyFill="1" applyBorder="1" applyAlignment="1">
      <alignment horizontal="center"/>
      <protection/>
    </xf>
    <xf numFmtId="0" fontId="1" fillId="0" borderId="113" xfId="46" applyFont="1" applyFill="1" applyBorder="1" applyAlignment="1">
      <alignment horizontal="center"/>
      <protection/>
    </xf>
    <xf numFmtId="0" fontId="1" fillId="0" borderId="114" xfId="46" applyFont="1" applyFill="1" applyBorder="1" applyAlignment="1">
      <alignment horizontal="center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4" fillId="34" borderId="82" xfId="46" applyFont="1" applyFill="1" applyBorder="1" applyAlignment="1">
      <alignment horizontal="center"/>
      <protection/>
    </xf>
    <xf numFmtId="0" fontId="4" fillId="34" borderId="115" xfId="46" applyFont="1" applyFill="1" applyBorder="1" applyAlignment="1">
      <alignment horizontal="center"/>
      <protection/>
    </xf>
    <xf numFmtId="0" fontId="1" fillId="34" borderId="116" xfId="46" applyFill="1" applyBorder="1" applyAlignment="1">
      <alignment horizontal="center"/>
      <protection/>
    </xf>
    <xf numFmtId="0" fontId="1" fillId="34" borderId="117" xfId="46" applyFill="1" applyBorder="1" applyAlignment="1">
      <alignment horizontal="center"/>
      <protection/>
    </xf>
    <xf numFmtId="172" fontId="4" fillId="34" borderId="118" xfId="46" applyNumberFormat="1" applyFont="1" applyFill="1" applyBorder="1" applyAlignment="1">
      <alignment horizontal="center"/>
      <protection/>
    </xf>
    <xf numFmtId="172" fontId="4" fillId="34" borderId="119" xfId="46" applyNumberFormat="1" applyFont="1" applyFill="1" applyBorder="1" applyAlignment="1">
      <alignment horizontal="center"/>
      <protection/>
    </xf>
    <xf numFmtId="16" fontId="4" fillId="33" borderId="120" xfId="46" applyNumberFormat="1" applyFont="1" applyFill="1" applyBorder="1" applyAlignment="1">
      <alignment horizontal="center"/>
      <protection/>
    </xf>
    <xf numFmtId="0" fontId="1" fillId="36" borderId="39" xfId="46" applyFont="1" applyFill="1" applyBorder="1" applyAlignment="1">
      <alignment horizontal="center"/>
      <protection/>
    </xf>
    <xf numFmtId="0" fontId="1" fillId="36" borderId="40" xfId="46" applyFont="1" applyFill="1" applyBorder="1" applyAlignment="1">
      <alignment horizontal="center"/>
      <protection/>
    </xf>
    <xf numFmtId="0" fontId="1" fillId="0" borderId="39" xfId="46" applyBorder="1" applyAlignment="1">
      <alignment horizontal="center"/>
      <protection/>
    </xf>
    <xf numFmtId="0" fontId="1" fillId="0" borderId="40" xfId="46" applyBorder="1" applyAlignment="1">
      <alignment horizontal="center"/>
      <protection/>
    </xf>
    <xf numFmtId="0" fontId="5" fillId="33" borderId="21" xfId="46" applyFont="1" applyFill="1" applyBorder="1">
      <alignment/>
      <protection/>
    </xf>
    <xf numFmtId="0" fontId="6" fillId="0" borderId="121" xfId="46" applyFont="1" applyBorder="1">
      <alignment/>
      <protection/>
    </xf>
    <xf numFmtId="0" fontId="6" fillId="0" borderId="122" xfId="46" applyFont="1" applyBorder="1">
      <alignment/>
      <protection/>
    </xf>
    <xf numFmtId="0" fontId="4" fillId="33" borderId="46" xfId="46" applyFont="1" applyFill="1" applyBorder="1" applyAlignment="1">
      <alignment horizontal="left" wrapText="1"/>
      <protection/>
    </xf>
    <xf numFmtId="0" fontId="0" fillId="0" borderId="123" xfId="0" applyFont="1" applyBorder="1" applyAlignment="1">
      <alignment/>
    </xf>
    <xf numFmtId="0" fontId="0" fillId="0" borderId="52" xfId="0" applyFont="1" applyBorder="1" applyAlignment="1">
      <alignment wrapText="1"/>
    </xf>
    <xf numFmtId="0" fontId="4" fillId="33" borderId="55" xfId="46" applyFont="1" applyFill="1" applyBorder="1" applyAlignment="1">
      <alignment horizontal="center" wrapText="1"/>
      <protection/>
    </xf>
    <xf numFmtId="0" fontId="4" fillId="33" borderId="46" xfId="46" applyFont="1" applyFill="1" applyBorder="1" applyAlignment="1">
      <alignment horizontal="center" wrapText="1"/>
      <protection/>
    </xf>
    <xf numFmtId="0" fontId="11" fillId="0" borderId="52" xfId="0" applyFont="1" applyBorder="1" applyAlignment="1">
      <alignment horizontal="center" vertical="center" wrapText="1"/>
    </xf>
    <xf numFmtId="0" fontId="8" fillId="36" borderId="113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14" xfId="0" applyFont="1" applyFill="1" applyBorder="1" applyAlignment="1">
      <alignment horizontal="center"/>
    </xf>
    <xf numFmtId="0" fontId="8" fillId="36" borderId="89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0" borderId="1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4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0" fontId="8" fillId="0" borderId="126" xfId="0" applyFont="1" applyFill="1" applyBorder="1" applyAlignment="1">
      <alignment horizontal="center"/>
    </xf>
    <xf numFmtId="0" fontId="8" fillId="0" borderId="127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" fillId="0" borderId="128" xfId="46" applyFill="1" applyBorder="1" applyAlignment="1">
      <alignment horizontal="center"/>
      <protection/>
    </xf>
    <xf numFmtId="0" fontId="1" fillId="0" borderId="85" xfId="46" applyFill="1" applyBorder="1" applyAlignment="1">
      <alignment horizontal="center"/>
      <protection/>
    </xf>
    <xf numFmtId="0" fontId="1" fillId="0" borderId="129" xfId="46" applyFill="1" applyBorder="1" applyAlignment="1">
      <alignment horizontal="center"/>
      <protection/>
    </xf>
    <xf numFmtId="0" fontId="1" fillId="0" borderId="130" xfId="46" applyFill="1" applyBorder="1" applyAlignment="1">
      <alignment horizontal="center"/>
      <protection/>
    </xf>
    <xf numFmtId="0" fontId="1" fillId="0" borderId="131" xfId="46" applyFill="1" applyBorder="1" applyAlignment="1">
      <alignment horizontal="center"/>
      <protection/>
    </xf>
    <xf numFmtId="0" fontId="6" fillId="0" borderId="34" xfId="46" applyFont="1" applyBorder="1">
      <alignment/>
      <protection/>
    </xf>
    <xf numFmtId="0" fontId="6" fillId="0" borderId="34" xfId="46" applyFont="1" applyBorder="1" applyAlignment="1">
      <alignment horizontal="center"/>
      <protection/>
    </xf>
    <xf numFmtId="0" fontId="1" fillId="0" borderId="132" xfId="46" applyFill="1" applyBorder="1" applyAlignment="1">
      <alignment horizontal="center"/>
      <protection/>
    </xf>
    <xf numFmtId="0" fontId="1" fillId="0" borderId="133" xfId="46" applyFill="1" applyBorder="1" applyAlignment="1">
      <alignment horizontal="center"/>
      <protection/>
    </xf>
    <xf numFmtId="0" fontId="1" fillId="0" borderId="25" xfId="46" applyFill="1" applyBorder="1" applyAlignment="1">
      <alignment horizontal="center"/>
      <protection/>
    </xf>
    <xf numFmtId="0" fontId="1" fillId="0" borderId="30" xfId="46" applyFill="1" applyBorder="1" applyAlignment="1">
      <alignment horizontal="center"/>
      <protection/>
    </xf>
    <xf numFmtId="0" fontId="1" fillId="0" borderId="14" xfId="46" applyFont="1" applyFill="1" applyBorder="1" applyAlignment="1">
      <alignment horizontal="center"/>
      <protection/>
    </xf>
    <xf numFmtId="0" fontId="1" fillId="0" borderId="15" xfId="46" applyFont="1" applyFill="1" applyBorder="1" applyAlignment="1">
      <alignment horizontal="center"/>
      <protection/>
    </xf>
    <xf numFmtId="0" fontId="1" fillId="0" borderId="27" xfId="46" applyFont="1" applyFill="1" applyBorder="1" applyAlignment="1">
      <alignment horizontal="center"/>
      <protection/>
    </xf>
    <xf numFmtId="0" fontId="1" fillId="0" borderId="25" xfId="46" applyFont="1" applyFill="1" applyBorder="1" applyAlignment="1">
      <alignment horizontal="center"/>
      <protection/>
    </xf>
    <xf numFmtId="0" fontId="1" fillId="0" borderId="29" xfId="46" applyFont="1" applyFill="1" applyBorder="1" applyAlignment="1">
      <alignment horizontal="center"/>
      <protection/>
    </xf>
    <xf numFmtId="0" fontId="1" fillId="0" borderId="30" xfId="46" applyFont="1" applyFill="1" applyBorder="1" applyAlignment="1">
      <alignment horizontal="center"/>
      <protection/>
    </xf>
    <xf numFmtId="0" fontId="1" fillId="0" borderId="19" xfId="46" applyFont="1" applyFill="1" applyBorder="1" applyAlignment="1">
      <alignment horizontal="center"/>
      <protection/>
    </xf>
    <xf numFmtId="0" fontId="1" fillId="0" borderId="17" xfId="46" applyFont="1" applyFill="1" applyBorder="1" applyAlignment="1">
      <alignment horizontal="center"/>
      <protection/>
    </xf>
    <xf numFmtId="0" fontId="1" fillId="0" borderId="18" xfId="46" applyFont="1" applyFill="1" applyBorder="1" applyAlignment="1">
      <alignment horizontal="center"/>
      <protection/>
    </xf>
    <xf numFmtId="0" fontId="27" fillId="0" borderId="17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" fillId="0" borderId="39" xfId="46" applyFont="1" applyFill="1" applyBorder="1" applyAlignment="1">
      <alignment horizontal="center"/>
      <protection/>
    </xf>
    <xf numFmtId="0" fontId="1" fillId="0" borderId="34" xfId="46" applyFont="1" applyFill="1" applyBorder="1" applyAlignment="1">
      <alignment horizontal="center"/>
      <protection/>
    </xf>
    <xf numFmtId="0" fontId="1" fillId="0" borderId="40" xfId="46" applyFont="1" applyFill="1" applyBorder="1" applyAlignment="1">
      <alignment horizontal="center"/>
      <protection/>
    </xf>
    <xf numFmtId="0" fontId="1" fillId="0" borderId="87" xfId="46" applyFont="1" applyFill="1" applyBorder="1" applyAlignment="1">
      <alignment horizontal="center"/>
      <protection/>
    </xf>
    <xf numFmtId="0" fontId="27" fillId="0" borderId="30" xfId="0" applyFont="1" applyBorder="1" applyAlignment="1">
      <alignment wrapText="1"/>
    </xf>
    <xf numFmtId="0" fontId="28" fillId="0" borderId="34" xfId="46" applyFont="1" applyFill="1" applyBorder="1" applyAlignment="1">
      <alignment horizontal="center" wrapText="1"/>
      <protection/>
    </xf>
    <xf numFmtId="0" fontId="27" fillId="0" borderId="30" xfId="0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34" xfId="56" applyFont="1" applyBorder="1" applyAlignment="1">
      <alignment horizontal="center"/>
      <protection/>
    </xf>
    <xf numFmtId="0" fontId="27" fillId="0" borderId="134" xfId="0" applyFont="1" applyBorder="1" applyAlignment="1">
      <alignment horizontal="center" wrapText="1"/>
    </xf>
    <xf numFmtId="0" fontId="1" fillId="0" borderId="45" xfId="46" applyFont="1" applyFill="1" applyBorder="1" applyAlignment="1">
      <alignment horizontal="center"/>
      <protection/>
    </xf>
    <xf numFmtId="0" fontId="27" fillId="0" borderId="30" xfId="0" applyFont="1" applyBorder="1" applyAlignment="1">
      <alignment/>
    </xf>
    <xf numFmtId="0" fontId="8" fillId="0" borderId="30" xfId="0" applyFont="1" applyFill="1" applyBorder="1" applyAlignment="1">
      <alignment horizontal="center"/>
    </xf>
    <xf numFmtId="0" fontId="27" fillId="0" borderId="134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30" xfId="0" applyFont="1" applyBorder="1" applyAlignment="1">
      <alignment horizontal="left" wrapText="1"/>
    </xf>
    <xf numFmtId="0" fontId="27" fillId="0" borderId="34" xfId="0" applyFont="1" applyBorder="1" applyAlignment="1">
      <alignment horizontal="center" wrapText="1"/>
    </xf>
    <xf numFmtId="0" fontId="8" fillId="35" borderId="34" xfId="0" applyFont="1" applyFill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28" fillId="0" borderId="34" xfId="46" applyFont="1" applyFill="1" applyBorder="1" applyAlignment="1">
      <alignment horizontal="center"/>
      <protection/>
    </xf>
    <xf numFmtId="0" fontId="27" fillId="0" borderId="34" xfId="0" applyFont="1" applyBorder="1" applyAlignment="1">
      <alignment horizontal="left"/>
    </xf>
    <xf numFmtId="0" fontId="27" fillId="35" borderId="34" xfId="0" applyFont="1" applyFill="1" applyBorder="1" applyAlignment="1">
      <alignment horizontal="left"/>
    </xf>
    <xf numFmtId="0" fontId="27" fillId="0" borderId="34" xfId="0" applyFont="1" applyBorder="1" applyAlignment="1">
      <alignment horizontal="left" wrapText="1"/>
    </xf>
    <xf numFmtId="0" fontId="27" fillId="0" borderId="135" xfId="0" applyFont="1" applyBorder="1" applyAlignment="1">
      <alignment/>
    </xf>
    <xf numFmtId="0" fontId="8" fillId="0" borderId="87" xfId="0" applyFont="1" applyFill="1" applyBorder="1" applyAlignment="1">
      <alignment/>
    </xf>
    <xf numFmtId="0" fontId="27" fillId="0" borderId="34" xfId="0" applyFont="1" applyFill="1" applyBorder="1" applyAlignment="1">
      <alignment horizontal="center"/>
    </xf>
    <xf numFmtId="0" fontId="27" fillId="0" borderId="87" xfId="0" applyFont="1" applyBorder="1" applyAlignment="1">
      <alignment wrapText="1"/>
    </xf>
    <xf numFmtId="0" fontId="27" fillId="0" borderId="135" xfId="0" applyFont="1" applyBorder="1" applyAlignment="1">
      <alignment wrapText="1"/>
    </xf>
    <xf numFmtId="0" fontId="8" fillId="0" borderId="87" xfId="0" applyFont="1" applyBorder="1" applyAlignment="1">
      <alignment wrapText="1"/>
    </xf>
    <xf numFmtId="0" fontId="27" fillId="0" borderId="136" xfId="0" applyFont="1" applyBorder="1" applyAlignment="1">
      <alignment/>
    </xf>
    <xf numFmtId="0" fontId="8" fillId="0" borderId="137" xfId="0" applyFont="1" applyFill="1" applyBorder="1" applyAlignment="1">
      <alignment/>
    </xf>
    <xf numFmtId="0" fontId="8" fillId="35" borderId="34" xfId="46" applyFont="1" applyFill="1" applyBorder="1" applyAlignment="1">
      <alignment horizontal="center"/>
      <protection/>
    </xf>
    <xf numFmtId="0" fontId="27" fillId="0" borderId="25" xfId="0" applyFont="1" applyBorder="1" applyAlignment="1">
      <alignment wrapText="1"/>
    </xf>
    <xf numFmtId="0" fontId="28" fillId="0" borderId="24" xfId="46" applyFont="1" applyFill="1" applyBorder="1" applyAlignment="1">
      <alignment horizontal="center"/>
      <protection/>
    </xf>
    <xf numFmtId="0" fontId="28" fillId="0" borderId="25" xfId="46" applyFont="1" applyFill="1" applyBorder="1" applyAlignment="1">
      <alignment horizontal="center"/>
      <protection/>
    </xf>
    <xf numFmtId="0" fontId="28" fillId="0" borderId="26" xfId="46" applyFont="1" applyFill="1" applyBorder="1" applyAlignment="1">
      <alignment horizontal="center"/>
      <protection/>
    </xf>
    <xf numFmtId="0" fontId="28" fillId="0" borderId="17" xfId="46" applyFont="1" applyFill="1" applyBorder="1" applyAlignment="1">
      <alignment horizontal="center"/>
      <protection/>
    </xf>
    <xf numFmtId="0" fontId="28" fillId="0" borderId="18" xfId="46" applyFont="1" applyFill="1" applyBorder="1" applyAlignment="1">
      <alignment horizontal="center"/>
      <protection/>
    </xf>
    <xf numFmtId="0" fontId="28" fillId="0" borderId="19" xfId="46" applyFont="1" applyFill="1" applyBorder="1" applyAlignment="1">
      <alignment horizontal="center"/>
      <protection/>
    </xf>
    <xf numFmtId="0" fontId="28" fillId="0" borderId="29" xfId="46" applyFont="1" applyFill="1" applyBorder="1" applyAlignment="1">
      <alignment horizontal="center"/>
      <protection/>
    </xf>
    <xf numFmtId="0" fontId="28" fillId="0" borderId="30" xfId="46" applyFont="1" applyFill="1" applyBorder="1" applyAlignment="1">
      <alignment horizontal="center"/>
      <protection/>
    </xf>
    <xf numFmtId="0" fontId="27" fillId="0" borderId="31" xfId="0" applyFont="1" applyBorder="1" applyAlignment="1">
      <alignment/>
    </xf>
    <xf numFmtId="0" fontId="28" fillId="0" borderId="31" xfId="46" applyFont="1" applyFill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0" fontId="27" fillId="0" borderId="25" xfId="0" applyFont="1" applyBorder="1" applyAlignment="1">
      <alignment horizontal="center" wrapText="1"/>
    </xf>
    <xf numFmtId="0" fontId="9" fillId="0" borderId="0" xfId="46" applyFont="1" applyAlignment="1">
      <alignment horizontal="center"/>
      <protection/>
    </xf>
    <xf numFmtId="0" fontId="27" fillId="0" borderId="26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7" fillId="0" borderId="28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2" xfId="0" applyFont="1" applyBorder="1" applyAlignment="1">
      <alignment wrapText="1"/>
    </xf>
    <xf numFmtId="0" fontId="8" fillId="0" borderId="30" xfId="0" applyFont="1" applyFill="1" applyBorder="1" applyAlignment="1">
      <alignment/>
    </xf>
    <xf numFmtId="0" fontId="8" fillId="0" borderId="30" xfId="0" applyFont="1" applyBorder="1" applyAlignment="1">
      <alignment wrapText="1"/>
    </xf>
    <xf numFmtId="0" fontId="29" fillId="0" borderId="123" xfId="46" applyFont="1" applyFill="1" applyBorder="1" applyAlignment="1">
      <alignment horizontal="center" vertical="center"/>
      <protection/>
    </xf>
    <xf numFmtId="0" fontId="27" fillId="0" borderId="52" xfId="0" applyFont="1" applyBorder="1" applyAlignment="1">
      <alignment wrapText="1"/>
    </xf>
    <xf numFmtId="0" fontId="29" fillId="0" borderId="52" xfId="46" applyFont="1" applyFill="1" applyBorder="1" applyAlignment="1">
      <alignment horizontal="center" vertical="center"/>
      <protection/>
    </xf>
    <xf numFmtId="0" fontId="30" fillId="35" borderId="52" xfId="46" applyNumberFormat="1" applyFont="1" applyFill="1" applyBorder="1" applyAlignment="1">
      <alignment horizontal="center" vertical="center"/>
      <protection/>
    </xf>
    <xf numFmtId="0" fontId="30" fillId="0" borderId="52" xfId="0" applyFont="1" applyBorder="1" applyAlignment="1">
      <alignment horizontal="center" vertical="center" wrapText="1"/>
    </xf>
    <xf numFmtId="0" fontId="27" fillId="0" borderId="138" xfId="0" applyFont="1" applyBorder="1" applyAlignment="1">
      <alignment wrapText="1"/>
    </xf>
    <xf numFmtId="0" fontId="29" fillId="0" borderId="138" xfId="46" applyFont="1" applyFill="1" applyBorder="1" applyAlignment="1">
      <alignment horizontal="center" vertical="center"/>
      <protection/>
    </xf>
    <xf numFmtId="0" fontId="27" fillId="0" borderId="45" xfId="56" applyFont="1" applyBorder="1" applyAlignment="1">
      <alignment horizontal="center"/>
      <protection/>
    </xf>
    <xf numFmtId="0" fontId="27" fillId="0" borderId="45" xfId="0" applyFont="1" applyBorder="1" applyAlignment="1">
      <alignment horizontal="center"/>
    </xf>
    <xf numFmtId="0" fontId="28" fillId="0" borderId="45" xfId="46" applyFont="1" applyFill="1" applyBorder="1" applyAlignment="1">
      <alignment horizontal="center"/>
      <protection/>
    </xf>
    <xf numFmtId="0" fontId="28" fillId="0" borderId="139" xfId="46" applyFont="1" applyFill="1" applyBorder="1" applyAlignment="1">
      <alignment horizontal="center"/>
      <protection/>
    </xf>
    <xf numFmtId="0" fontId="27" fillId="0" borderId="52" xfId="0" applyFont="1" applyBorder="1" applyAlignment="1">
      <alignment/>
    </xf>
    <xf numFmtId="0" fontId="27" fillId="35" borderId="45" xfId="46" applyNumberFormat="1" applyFont="1" applyFill="1" applyBorder="1" applyAlignment="1">
      <alignment horizontal="center"/>
      <protection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horizontal="left"/>
    </xf>
    <xf numFmtId="0" fontId="8" fillId="0" borderId="30" xfId="0" applyFont="1" applyBorder="1" applyAlignment="1">
      <alignment horizontal="left" wrapText="1"/>
    </xf>
    <xf numFmtId="0" fontId="27" fillId="0" borderId="26" xfId="0" applyFont="1" applyBorder="1" applyAlignment="1">
      <alignment wrapText="1"/>
    </xf>
    <xf numFmtId="0" fontId="27" fillId="0" borderId="3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323850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314325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0193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314325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336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323850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314325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47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1240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314325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335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323850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847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666750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847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638175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335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638175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9335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zoomScale="90" zoomScaleNormal="90" zoomScalePageLayoutView="0" workbookViewId="0" topLeftCell="A1">
      <selection activeCell="C13" sqref="C13"/>
    </sheetView>
  </sheetViews>
  <sheetFormatPr defaultColWidth="8.7109375" defaultRowHeight="12.75"/>
  <cols>
    <col min="1" max="1" width="5.28125" style="1" customWidth="1"/>
    <col min="2" max="2" width="19.140625" style="1" customWidth="1"/>
    <col min="3" max="3" width="10.8515625" style="1" customWidth="1"/>
    <col min="4" max="4" width="9.0039062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4.7109375" style="2" customWidth="1"/>
    <col min="28" max="29" width="4.28125" style="2" customWidth="1"/>
    <col min="30" max="16384" width="8.7109375" style="1" customWidth="1"/>
  </cols>
  <sheetData>
    <row r="1" spans="1:30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3"/>
    </row>
    <row r="2" spans="1:30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3"/>
    </row>
    <row r="3" spans="1:31" ht="12.75" customHeight="1" thickBot="1">
      <c r="A3" s="152"/>
      <c r="B3" s="152"/>
      <c r="C3" s="152"/>
      <c r="D3" s="152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50" t="s">
        <v>134</v>
      </c>
      <c r="X3" s="150"/>
      <c r="Y3" s="153"/>
      <c r="Z3" s="144" t="s">
        <v>7</v>
      </c>
      <c r="AA3" s="148" t="s">
        <v>8</v>
      </c>
      <c r="AB3" s="149"/>
      <c r="AC3" s="149"/>
      <c r="AD3" s="146" t="s">
        <v>9</v>
      </c>
      <c r="AE3" s="147" t="s">
        <v>10</v>
      </c>
    </row>
    <row r="4" spans="1:31" ht="15.75" thickBot="1">
      <c r="A4" s="152"/>
      <c r="B4" s="152"/>
      <c r="C4" s="152"/>
      <c r="D4" s="152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43204</v>
      </c>
      <c r="O4" s="141"/>
      <c r="P4" s="141"/>
      <c r="Q4" s="141">
        <v>43316</v>
      </c>
      <c r="R4" s="141"/>
      <c r="S4" s="141"/>
      <c r="T4" s="141">
        <v>43379</v>
      </c>
      <c r="U4" s="141"/>
      <c r="V4" s="141"/>
      <c r="W4" s="141">
        <v>43435</v>
      </c>
      <c r="X4" s="141"/>
      <c r="Y4" s="141"/>
      <c r="Z4" s="145"/>
      <c r="AA4" s="148"/>
      <c r="AB4" s="149"/>
      <c r="AC4" s="149"/>
      <c r="AD4" s="146"/>
      <c r="AE4" s="147"/>
    </row>
    <row r="5" spans="1:31" s="8" customFormat="1" ht="46.5" customHeight="1" thickBot="1">
      <c r="A5" s="27" t="s">
        <v>11</v>
      </c>
      <c r="B5" s="4" t="s">
        <v>12</v>
      </c>
      <c r="C5" s="49" t="s">
        <v>13</v>
      </c>
      <c r="D5" s="5" t="s">
        <v>14</v>
      </c>
      <c r="E5" s="58">
        <v>1</v>
      </c>
      <c r="F5" s="59">
        <v>2</v>
      </c>
      <c r="G5" s="60">
        <v>3</v>
      </c>
      <c r="H5" s="58">
        <v>1</v>
      </c>
      <c r="I5" s="59">
        <v>2</v>
      </c>
      <c r="J5" s="60">
        <v>3</v>
      </c>
      <c r="K5" s="58">
        <v>1</v>
      </c>
      <c r="L5" s="61">
        <v>2</v>
      </c>
      <c r="M5" s="60">
        <v>3</v>
      </c>
      <c r="N5" s="58">
        <v>1</v>
      </c>
      <c r="O5" s="61">
        <v>2</v>
      </c>
      <c r="P5" s="60">
        <v>3</v>
      </c>
      <c r="Q5" s="58">
        <v>1</v>
      </c>
      <c r="R5" s="59">
        <v>2</v>
      </c>
      <c r="S5" s="60">
        <v>3</v>
      </c>
      <c r="T5" s="58">
        <v>1</v>
      </c>
      <c r="U5" s="59">
        <v>2</v>
      </c>
      <c r="V5" s="60">
        <v>3</v>
      </c>
      <c r="W5" s="58">
        <v>1</v>
      </c>
      <c r="X5" s="59">
        <v>2</v>
      </c>
      <c r="Y5" s="67">
        <v>3</v>
      </c>
      <c r="Z5" s="145"/>
      <c r="AA5" s="68" t="s">
        <v>15</v>
      </c>
      <c r="AB5" s="7" t="s">
        <v>16</v>
      </c>
      <c r="AC5" s="7" t="s">
        <v>17</v>
      </c>
      <c r="AD5" s="146"/>
      <c r="AE5" s="147"/>
    </row>
    <row r="6" spans="1:31" ht="15">
      <c r="A6" s="87">
        <v>1</v>
      </c>
      <c r="B6" s="272" t="s">
        <v>77</v>
      </c>
      <c r="C6" s="273">
        <v>14655</v>
      </c>
      <c r="D6" s="274">
        <v>45</v>
      </c>
      <c r="E6" s="262">
        <v>35</v>
      </c>
      <c r="F6" s="263">
        <v>35</v>
      </c>
      <c r="G6" s="264">
        <v>32</v>
      </c>
      <c r="H6" s="265">
        <v>30</v>
      </c>
      <c r="I6" s="266">
        <v>30</v>
      </c>
      <c r="J6" s="267">
        <v>32</v>
      </c>
      <c r="K6" s="265">
        <v>32</v>
      </c>
      <c r="L6" s="266">
        <v>32</v>
      </c>
      <c r="M6" s="267">
        <v>35</v>
      </c>
      <c r="N6" s="265">
        <v>32</v>
      </c>
      <c r="O6" s="266">
        <v>32</v>
      </c>
      <c r="P6" s="267">
        <v>35</v>
      </c>
      <c r="Q6" s="268">
        <v>35</v>
      </c>
      <c r="R6" s="269">
        <v>35</v>
      </c>
      <c r="S6" s="270">
        <v>35</v>
      </c>
      <c r="T6" s="268">
        <v>0</v>
      </c>
      <c r="U6" s="269">
        <v>0</v>
      </c>
      <c r="V6" s="270">
        <v>29</v>
      </c>
      <c r="W6" s="268">
        <v>35</v>
      </c>
      <c r="X6" s="269">
        <v>35</v>
      </c>
      <c r="Y6" s="271">
        <v>35</v>
      </c>
      <c r="Z6" s="70">
        <f aca="true" t="shared" si="0" ref="Z6:Z13">SUM(E6:Y6)</f>
        <v>631</v>
      </c>
      <c r="AA6" s="56">
        <f aca="true" t="shared" si="1" ref="AA6:AA13">SMALL(E6:Y6,1)</f>
        <v>0</v>
      </c>
      <c r="AB6" s="20">
        <f aca="true" t="shared" si="2" ref="AB6:AB13">SMALL(E6:Y6,2)</f>
        <v>0</v>
      </c>
      <c r="AC6" s="20">
        <f aca="true" t="shared" si="3" ref="AC6:AC13">SMALL(E6:Y6,3)</f>
        <v>29</v>
      </c>
      <c r="AD6" s="21">
        <f aca="true" t="shared" si="4" ref="AD6:AD13">SUM(AA6:AC6)</f>
        <v>29</v>
      </c>
      <c r="AE6" s="22">
        <f aca="true" t="shared" si="5" ref="AE6:AE13">SUM(Z6-AD6)</f>
        <v>602</v>
      </c>
    </row>
    <row r="7" spans="1:31" ht="15">
      <c r="A7" s="87">
        <v>2</v>
      </c>
      <c r="B7" s="272" t="s">
        <v>76</v>
      </c>
      <c r="C7" s="275">
        <v>14550</v>
      </c>
      <c r="D7" s="274">
        <v>36</v>
      </c>
      <c r="E7" s="262">
        <v>32</v>
      </c>
      <c r="F7" s="263">
        <v>32</v>
      </c>
      <c r="G7" s="264">
        <v>35</v>
      </c>
      <c r="H7" s="265">
        <v>28</v>
      </c>
      <c r="I7" s="266">
        <v>26</v>
      </c>
      <c r="J7" s="267">
        <v>27</v>
      </c>
      <c r="K7" s="265">
        <v>35</v>
      </c>
      <c r="L7" s="266">
        <v>35</v>
      </c>
      <c r="M7" s="267">
        <v>32</v>
      </c>
      <c r="N7" s="265">
        <v>35</v>
      </c>
      <c r="O7" s="266">
        <v>35</v>
      </c>
      <c r="P7" s="267">
        <v>32</v>
      </c>
      <c r="Q7" s="268">
        <v>0</v>
      </c>
      <c r="R7" s="269">
        <v>0</v>
      </c>
      <c r="S7" s="270">
        <v>0</v>
      </c>
      <c r="T7" s="268">
        <v>35</v>
      </c>
      <c r="U7" s="269">
        <v>35</v>
      </c>
      <c r="V7" s="270">
        <v>32</v>
      </c>
      <c r="W7" s="268">
        <v>32</v>
      </c>
      <c r="X7" s="269">
        <v>32</v>
      </c>
      <c r="Y7" s="271">
        <v>29</v>
      </c>
      <c r="Z7" s="69">
        <f t="shared" si="0"/>
        <v>579</v>
      </c>
      <c r="AA7" s="56">
        <f t="shared" si="1"/>
        <v>0</v>
      </c>
      <c r="AB7" s="20">
        <f t="shared" si="2"/>
        <v>0</v>
      </c>
      <c r="AC7" s="20">
        <f t="shared" si="3"/>
        <v>0</v>
      </c>
      <c r="AD7" s="21">
        <f t="shared" si="4"/>
        <v>0</v>
      </c>
      <c r="AE7" s="22">
        <f t="shared" si="5"/>
        <v>579</v>
      </c>
    </row>
    <row r="8" spans="1:31" ht="15">
      <c r="A8" s="87">
        <v>3</v>
      </c>
      <c r="B8" s="272" t="s">
        <v>98</v>
      </c>
      <c r="C8" s="275">
        <v>16625</v>
      </c>
      <c r="D8" s="274">
        <v>77</v>
      </c>
      <c r="E8" s="262">
        <v>0</v>
      </c>
      <c r="F8" s="263">
        <v>0</v>
      </c>
      <c r="G8" s="264">
        <v>0</v>
      </c>
      <c r="H8" s="265">
        <v>27</v>
      </c>
      <c r="I8" s="266">
        <v>27</v>
      </c>
      <c r="J8" s="267">
        <v>26</v>
      </c>
      <c r="K8" s="265">
        <v>30</v>
      </c>
      <c r="L8" s="266">
        <v>29</v>
      </c>
      <c r="M8" s="267">
        <v>30</v>
      </c>
      <c r="N8" s="265">
        <v>30</v>
      </c>
      <c r="O8" s="266">
        <v>29</v>
      </c>
      <c r="P8" s="267">
        <v>30</v>
      </c>
      <c r="Q8" s="268">
        <v>0</v>
      </c>
      <c r="R8" s="269">
        <v>0</v>
      </c>
      <c r="S8" s="270">
        <v>0</v>
      </c>
      <c r="T8" s="268">
        <v>32</v>
      </c>
      <c r="U8" s="269">
        <v>32</v>
      </c>
      <c r="V8" s="270">
        <v>30</v>
      </c>
      <c r="W8" s="268">
        <v>30</v>
      </c>
      <c r="X8" s="269">
        <v>30</v>
      </c>
      <c r="Y8" s="271">
        <v>32</v>
      </c>
      <c r="Z8" s="69">
        <f t="shared" si="0"/>
        <v>444</v>
      </c>
      <c r="AA8" s="56">
        <f t="shared" si="1"/>
        <v>0</v>
      </c>
      <c r="AB8" s="20">
        <f t="shared" si="2"/>
        <v>0</v>
      </c>
      <c r="AC8" s="20">
        <f t="shared" si="3"/>
        <v>0</v>
      </c>
      <c r="AD8" s="21">
        <f t="shared" si="4"/>
        <v>0</v>
      </c>
      <c r="AE8" s="22">
        <f t="shared" si="5"/>
        <v>444</v>
      </c>
    </row>
    <row r="9" spans="1:31" ht="15">
      <c r="A9" s="87">
        <v>4</v>
      </c>
      <c r="B9" s="272" t="s">
        <v>138</v>
      </c>
      <c r="C9" s="275">
        <v>18427</v>
      </c>
      <c r="D9" s="274">
        <v>20</v>
      </c>
      <c r="E9" s="262">
        <v>0</v>
      </c>
      <c r="F9" s="263">
        <v>0</v>
      </c>
      <c r="G9" s="264">
        <v>0</v>
      </c>
      <c r="H9" s="265">
        <v>0</v>
      </c>
      <c r="I9" s="266">
        <v>0</v>
      </c>
      <c r="J9" s="267">
        <v>0</v>
      </c>
      <c r="K9" s="265">
        <v>29</v>
      </c>
      <c r="L9" s="266">
        <v>30</v>
      </c>
      <c r="M9" s="267">
        <v>29</v>
      </c>
      <c r="N9" s="265">
        <v>29</v>
      </c>
      <c r="O9" s="266">
        <v>30</v>
      </c>
      <c r="P9" s="267">
        <v>29</v>
      </c>
      <c r="Q9" s="268">
        <v>0</v>
      </c>
      <c r="R9" s="269">
        <v>0</v>
      </c>
      <c r="S9" s="270">
        <v>0</v>
      </c>
      <c r="T9" s="268">
        <v>0</v>
      </c>
      <c r="U9" s="269">
        <v>0</v>
      </c>
      <c r="V9" s="270">
        <v>0</v>
      </c>
      <c r="W9" s="268">
        <v>0</v>
      </c>
      <c r="X9" s="269">
        <v>0</v>
      </c>
      <c r="Y9" s="271">
        <v>0</v>
      </c>
      <c r="Z9" s="69">
        <f t="shared" si="0"/>
        <v>176</v>
      </c>
      <c r="AA9" s="56">
        <f t="shared" si="1"/>
        <v>0</v>
      </c>
      <c r="AB9" s="20">
        <f t="shared" si="2"/>
        <v>0</v>
      </c>
      <c r="AC9" s="20">
        <f t="shared" si="3"/>
        <v>0</v>
      </c>
      <c r="AD9" s="21">
        <f t="shared" si="4"/>
        <v>0</v>
      </c>
      <c r="AE9" s="22">
        <f t="shared" si="5"/>
        <v>176</v>
      </c>
    </row>
    <row r="10" spans="1:31" ht="15">
      <c r="A10" s="87">
        <v>5</v>
      </c>
      <c r="B10" s="272" t="s">
        <v>165</v>
      </c>
      <c r="C10" s="275">
        <v>19871</v>
      </c>
      <c r="D10" s="274">
        <v>39</v>
      </c>
      <c r="E10" s="262">
        <v>0</v>
      </c>
      <c r="F10" s="263">
        <v>0</v>
      </c>
      <c r="G10" s="264">
        <v>0</v>
      </c>
      <c r="H10" s="265">
        <v>0</v>
      </c>
      <c r="I10" s="266">
        <v>0</v>
      </c>
      <c r="J10" s="267">
        <v>0</v>
      </c>
      <c r="K10" s="265">
        <v>0</v>
      </c>
      <c r="L10" s="266">
        <v>0</v>
      </c>
      <c r="M10" s="267">
        <v>0</v>
      </c>
      <c r="N10" s="265">
        <v>0</v>
      </c>
      <c r="O10" s="266">
        <v>0</v>
      </c>
      <c r="P10" s="267">
        <v>0</v>
      </c>
      <c r="Q10" s="268">
        <v>0</v>
      </c>
      <c r="R10" s="269">
        <v>0</v>
      </c>
      <c r="S10" s="270">
        <v>0</v>
      </c>
      <c r="T10" s="268">
        <v>28</v>
      </c>
      <c r="U10" s="269">
        <v>28</v>
      </c>
      <c r="V10" s="270">
        <v>28</v>
      </c>
      <c r="W10" s="268">
        <v>29</v>
      </c>
      <c r="X10" s="269">
        <v>29</v>
      </c>
      <c r="Y10" s="271">
        <v>30</v>
      </c>
      <c r="Z10" s="69">
        <f t="shared" si="0"/>
        <v>172</v>
      </c>
      <c r="AA10" s="56">
        <f t="shared" si="1"/>
        <v>0</v>
      </c>
      <c r="AB10" s="20">
        <f t="shared" si="2"/>
        <v>0</v>
      </c>
      <c r="AC10" s="20">
        <f t="shared" si="3"/>
        <v>0</v>
      </c>
      <c r="AD10" s="21">
        <f t="shared" si="4"/>
        <v>0</v>
      </c>
      <c r="AE10" s="22">
        <f t="shared" si="5"/>
        <v>172</v>
      </c>
    </row>
    <row r="11" spans="1:31" ht="15">
      <c r="A11" s="87">
        <v>6</v>
      </c>
      <c r="B11" s="272" t="s">
        <v>166</v>
      </c>
      <c r="C11" s="275">
        <v>19794</v>
      </c>
      <c r="D11" s="274">
        <v>28</v>
      </c>
      <c r="E11" s="262">
        <v>0</v>
      </c>
      <c r="F11" s="263">
        <v>0</v>
      </c>
      <c r="G11" s="264">
        <v>0</v>
      </c>
      <c r="H11" s="265">
        <v>0</v>
      </c>
      <c r="I11" s="266">
        <v>0</v>
      </c>
      <c r="J11" s="267">
        <v>0</v>
      </c>
      <c r="K11" s="265">
        <v>0</v>
      </c>
      <c r="L11" s="266">
        <v>0</v>
      </c>
      <c r="M11" s="267">
        <v>0</v>
      </c>
      <c r="N11" s="265">
        <v>0</v>
      </c>
      <c r="O11" s="266">
        <v>0</v>
      </c>
      <c r="P11" s="267">
        <v>0</v>
      </c>
      <c r="Q11" s="268">
        <v>0</v>
      </c>
      <c r="R11" s="269">
        <v>0</v>
      </c>
      <c r="S11" s="270">
        <v>0</v>
      </c>
      <c r="T11" s="268">
        <v>29</v>
      </c>
      <c r="U11" s="269">
        <v>29</v>
      </c>
      <c r="V11" s="270">
        <v>27</v>
      </c>
      <c r="W11" s="268">
        <v>28</v>
      </c>
      <c r="X11" s="269">
        <v>28</v>
      </c>
      <c r="Y11" s="271">
        <v>28</v>
      </c>
      <c r="Z11" s="69">
        <f t="shared" si="0"/>
        <v>169</v>
      </c>
      <c r="AA11" s="56">
        <f t="shared" si="1"/>
        <v>0</v>
      </c>
      <c r="AB11" s="20">
        <f t="shared" si="2"/>
        <v>0</v>
      </c>
      <c r="AC11" s="20">
        <f t="shared" si="3"/>
        <v>0</v>
      </c>
      <c r="AD11" s="21">
        <f t="shared" si="4"/>
        <v>0</v>
      </c>
      <c r="AE11" s="22">
        <f t="shared" si="5"/>
        <v>169</v>
      </c>
    </row>
    <row r="12" spans="1:31" ht="15">
      <c r="A12" s="87">
        <v>7</v>
      </c>
      <c r="B12" s="272" t="s">
        <v>164</v>
      </c>
      <c r="C12" s="275">
        <v>11303</v>
      </c>
      <c r="D12" s="274">
        <v>7</v>
      </c>
      <c r="E12" s="262">
        <v>0</v>
      </c>
      <c r="F12" s="263">
        <v>0</v>
      </c>
      <c r="G12" s="264">
        <v>0</v>
      </c>
      <c r="H12" s="265">
        <v>0</v>
      </c>
      <c r="I12" s="266">
        <v>0</v>
      </c>
      <c r="J12" s="267">
        <v>0</v>
      </c>
      <c r="K12" s="265">
        <v>0</v>
      </c>
      <c r="L12" s="266">
        <v>0</v>
      </c>
      <c r="M12" s="267">
        <v>0</v>
      </c>
      <c r="N12" s="265">
        <v>0</v>
      </c>
      <c r="O12" s="266">
        <v>0</v>
      </c>
      <c r="P12" s="267">
        <v>0</v>
      </c>
      <c r="Q12" s="268">
        <v>0</v>
      </c>
      <c r="R12" s="269">
        <v>0</v>
      </c>
      <c r="S12" s="270">
        <v>0</v>
      </c>
      <c r="T12" s="268">
        <v>30</v>
      </c>
      <c r="U12" s="269">
        <v>30</v>
      </c>
      <c r="V12" s="270">
        <v>35</v>
      </c>
      <c r="W12" s="268">
        <v>0</v>
      </c>
      <c r="X12" s="269">
        <v>0</v>
      </c>
      <c r="Y12" s="271">
        <v>0</v>
      </c>
      <c r="Z12" s="69">
        <f t="shared" si="0"/>
        <v>95</v>
      </c>
      <c r="AA12" s="56">
        <f t="shared" si="1"/>
        <v>0</v>
      </c>
      <c r="AB12" s="20">
        <f t="shared" si="2"/>
        <v>0</v>
      </c>
      <c r="AC12" s="20">
        <f t="shared" si="3"/>
        <v>0</v>
      </c>
      <c r="AD12" s="21">
        <f t="shared" si="4"/>
        <v>0</v>
      </c>
      <c r="AE12" s="22">
        <f t="shared" si="5"/>
        <v>95</v>
      </c>
    </row>
    <row r="13" spans="1:31" ht="15">
      <c r="A13" s="87">
        <v>8</v>
      </c>
      <c r="B13" s="272" t="s">
        <v>167</v>
      </c>
      <c r="C13" s="275">
        <v>19860</v>
      </c>
      <c r="D13" s="274">
        <v>76</v>
      </c>
      <c r="E13" s="262">
        <v>0</v>
      </c>
      <c r="F13" s="263">
        <v>0</v>
      </c>
      <c r="G13" s="264">
        <v>0</v>
      </c>
      <c r="H13" s="265">
        <v>0</v>
      </c>
      <c r="I13" s="266">
        <v>0</v>
      </c>
      <c r="J13" s="267">
        <v>0</v>
      </c>
      <c r="K13" s="265">
        <v>0</v>
      </c>
      <c r="L13" s="266">
        <v>0</v>
      </c>
      <c r="M13" s="267">
        <v>0</v>
      </c>
      <c r="N13" s="265">
        <v>0</v>
      </c>
      <c r="O13" s="266">
        <v>0</v>
      </c>
      <c r="P13" s="267">
        <v>0</v>
      </c>
      <c r="Q13" s="268">
        <v>0</v>
      </c>
      <c r="R13" s="269">
        <v>0</v>
      </c>
      <c r="S13" s="270">
        <v>0</v>
      </c>
      <c r="T13" s="268">
        <v>0</v>
      </c>
      <c r="U13" s="269">
        <v>27</v>
      </c>
      <c r="V13" s="270">
        <v>26</v>
      </c>
      <c r="W13" s="268">
        <v>0</v>
      </c>
      <c r="X13" s="269">
        <v>0</v>
      </c>
      <c r="Y13" s="271">
        <v>0</v>
      </c>
      <c r="Z13" s="69">
        <f t="shared" si="0"/>
        <v>53</v>
      </c>
      <c r="AA13" s="56">
        <f t="shared" si="1"/>
        <v>0</v>
      </c>
      <c r="AB13" s="20">
        <f t="shared" si="2"/>
        <v>0</v>
      </c>
      <c r="AC13" s="20">
        <f t="shared" si="3"/>
        <v>0</v>
      </c>
      <c r="AD13" s="21">
        <f t="shared" si="4"/>
        <v>0</v>
      </c>
      <c r="AE13" s="22">
        <f t="shared" si="5"/>
        <v>53</v>
      </c>
    </row>
    <row r="14" spans="5:29" s="23" customFormat="1" ht="15">
      <c r="E14" s="143">
        <v>2</v>
      </c>
      <c r="F14" s="143"/>
      <c r="G14" s="143"/>
      <c r="H14" s="143">
        <v>3</v>
      </c>
      <c r="I14" s="143"/>
      <c r="J14" s="143"/>
      <c r="K14" s="143">
        <v>4</v>
      </c>
      <c r="L14" s="143"/>
      <c r="M14" s="143"/>
      <c r="N14" s="143">
        <v>4</v>
      </c>
      <c r="O14" s="143"/>
      <c r="P14" s="143"/>
      <c r="Q14" s="143">
        <v>1</v>
      </c>
      <c r="R14" s="143"/>
      <c r="S14" s="143"/>
      <c r="T14" s="143">
        <v>7</v>
      </c>
      <c r="U14" s="143"/>
      <c r="V14" s="143"/>
      <c r="W14" s="24"/>
      <c r="X14" s="24">
        <v>5</v>
      </c>
      <c r="Y14" s="24"/>
      <c r="Z14" s="24"/>
      <c r="AA14" s="24"/>
      <c r="AB14" s="24"/>
      <c r="AC14" s="24"/>
    </row>
    <row r="15" spans="2:29" ht="12.75" customHeight="1">
      <c r="B15" s="142" t="s">
        <v>28</v>
      </c>
      <c r="C15" s="142"/>
      <c r="D15" s="142"/>
      <c r="E15" s="142"/>
      <c r="F15" s="142"/>
      <c r="G15" s="14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2:29" ht="15">
      <c r="B16" s="142"/>
      <c r="C16" s="142"/>
      <c r="D16" s="142"/>
      <c r="E16" s="142"/>
      <c r="F16" s="142"/>
      <c r="G16" s="14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</sheetData>
  <sheetProtection selectLockedCells="1" selectUnlockedCells="1"/>
  <mergeCells count="27">
    <mergeCell ref="AA3:AC4"/>
    <mergeCell ref="K3:M3"/>
    <mergeCell ref="A1:AC2"/>
    <mergeCell ref="A3:D4"/>
    <mergeCell ref="E3:G3"/>
    <mergeCell ref="H3:J3"/>
    <mergeCell ref="N3:P3"/>
    <mergeCell ref="Q3:S3"/>
    <mergeCell ref="T3:V3"/>
    <mergeCell ref="W3:Y3"/>
    <mergeCell ref="Z3:Z5"/>
    <mergeCell ref="Q14:S14"/>
    <mergeCell ref="T14:V14"/>
    <mergeCell ref="AD3:AD5"/>
    <mergeCell ref="AE3:AE5"/>
    <mergeCell ref="E4:G4"/>
    <mergeCell ref="H4:J4"/>
    <mergeCell ref="N4:P4"/>
    <mergeCell ref="Q4:S4"/>
    <mergeCell ref="T4:V4"/>
    <mergeCell ref="W4:Y4"/>
    <mergeCell ref="K4:M4"/>
    <mergeCell ref="B15:G16"/>
    <mergeCell ref="E14:G14"/>
    <mergeCell ref="H14:J14"/>
    <mergeCell ref="K14:M14"/>
    <mergeCell ref="N14:P1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"/>
  <sheetViews>
    <sheetView zoomScale="90" zoomScaleNormal="90" zoomScalePageLayoutView="0" workbookViewId="0" topLeftCell="A1">
      <selection activeCell="B16" sqref="B16:G17"/>
    </sheetView>
  </sheetViews>
  <sheetFormatPr defaultColWidth="8.7109375" defaultRowHeight="12.75"/>
  <cols>
    <col min="1" max="1" width="5.28125" style="1" customWidth="1"/>
    <col min="2" max="2" width="20.57421875" style="1" customWidth="1"/>
    <col min="3" max="3" width="10.8515625" style="2" customWidth="1"/>
    <col min="4" max="4" width="8.710937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8.7109375" style="2" customWidth="1"/>
    <col min="28" max="16384" width="8.7109375" style="1" customWidth="1"/>
  </cols>
  <sheetData>
    <row r="1" spans="1:30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3"/>
      <c r="Y1" s="3"/>
      <c r="Z1" s="1"/>
      <c r="AA1" s="1"/>
      <c r="AC1" s="3"/>
      <c r="AD1" s="3"/>
    </row>
    <row r="2" spans="1:30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3"/>
      <c r="Y2" s="3"/>
      <c r="Z2" s="1"/>
      <c r="AA2" s="1"/>
      <c r="AC2" s="3"/>
      <c r="AD2" s="3"/>
    </row>
    <row r="3" spans="1:28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47" t="s">
        <v>7</v>
      </c>
      <c r="X3" s="161" t="s">
        <v>8</v>
      </c>
      <c r="Y3" s="162"/>
      <c r="Z3" s="162"/>
      <c r="AA3" s="155" t="s">
        <v>9</v>
      </c>
      <c r="AB3" s="144" t="s">
        <v>10</v>
      </c>
    </row>
    <row r="4" spans="1:28" ht="15.75" thickBot="1">
      <c r="A4" s="154"/>
      <c r="B4" s="154"/>
      <c r="C4" s="154"/>
      <c r="D4" s="154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43316</v>
      </c>
      <c r="O4" s="141"/>
      <c r="P4" s="141"/>
      <c r="Q4" s="141">
        <v>43379</v>
      </c>
      <c r="R4" s="141"/>
      <c r="S4" s="141"/>
      <c r="T4" s="141">
        <v>43435</v>
      </c>
      <c r="U4" s="141"/>
      <c r="V4" s="141"/>
      <c r="W4" s="147"/>
      <c r="X4" s="163"/>
      <c r="Y4" s="158"/>
      <c r="Z4" s="158"/>
      <c r="AA4" s="156"/>
      <c r="AB4" s="145"/>
    </row>
    <row r="5" spans="1:28" s="8" customFormat="1" ht="46.5" customHeight="1" thickBot="1">
      <c r="A5" s="27" t="s">
        <v>11</v>
      </c>
      <c r="B5" s="28" t="s">
        <v>12</v>
      </c>
      <c r="C5" s="29" t="s">
        <v>13</v>
      </c>
      <c r="D5" s="30" t="s">
        <v>14</v>
      </c>
      <c r="E5" s="31">
        <v>1</v>
      </c>
      <c r="F5" s="32">
        <v>2</v>
      </c>
      <c r="G5" s="33">
        <v>3</v>
      </c>
      <c r="H5" s="31">
        <v>1</v>
      </c>
      <c r="I5" s="32">
        <v>2</v>
      </c>
      <c r="J5" s="33">
        <v>3</v>
      </c>
      <c r="K5" s="31">
        <v>1</v>
      </c>
      <c r="L5" s="34">
        <v>2</v>
      </c>
      <c r="M5" s="33">
        <v>3</v>
      </c>
      <c r="N5" s="31">
        <v>1</v>
      </c>
      <c r="O5" s="32">
        <v>2</v>
      </c>
      <c r="P5" s="33">
        <v>3</v>
      </c>
      <c r="Q5" s="50">
        <v>1</v>
      </c>
      <c r="R5" s="32">
        <v>2</v>
      </c>
      <c r="S5" s="33">
        <v>3</v>
      </c>
      <c r="T5" s="31">
        <v>1</v>
      </c>
      <c r="U5" s="32">
        <v>2</v>
      </c>
      <c r="V5" s="33">
        <v>3</v>
      </c>
      <c r="W5" s="147"/>
      <c r="X5" s="85" t="s">
        <v>15</v>
      </c>
      <c r="Y5" s="86" t="s">
        <v>16</v>
      </c>
      <c r="Z5" s="86" t="s">
        <v>17</v>
      </c>
      <c r="AA5" s="160"/>
      <c r="AB5" s="159"/>
    </row>
    <row r="6" spans="1:28" ht="15">
      <c r="A6" s="97">
        <v>1</v>
      </c>
      <c r="B6" s="334" t="s">
        <v>149</v>
      </c>
      <c r="C6" s="275" t="s">
        <v>133</v>
      </c>
      <c r="D6" s="51">
        <v>220</v>
      </c>
      <c r="E6" s="256">
        <v>28</v>
      </c>
      <c r="F6" s="257">
        <v>30</v>
      </c>
      <c r="G6" s="258">
        <v>30</v>
      </c>
      <c r="H6" s="247">
        <v>30</v>
      </c>
      <c r="I6" s="248">
        <v>32</v>
      </c>
      <c r="J6" s="249">
        <v>35</v>
      </c>
      <c r="K6" s="259">
        <v>35</v>
      </c>
      <c r="L6" s="260">
        <v>35</v>
      </c>
      <c r="M6" s="261">
        <v>35</v>
      </c>
      <c r="N6" s="247">
        <v>28</v>
      </c>
      <c r="O6" s="250">
        <v>30</v>
      </c>
      <c r="P6" s="249">
        <v>29</v>
      </c>
      <c r="Q6" s="251">
        <v>35</v>
      </c>
      <c r="R6" s="252">
        <v>35</v>
      </c>
      <c r="S6" s="253">
        <v>35</v>
      </c>
      <c r="T6" s="247">
        <v>32</v>
      </c>
      <c r="U6" s="250">
        <v>35</v>
      </c>
      <c r="V6" s="249">
        <v>35</v>
      </c>
      <c r="W6" s="71">
        <f aca="true" t="shared" si="0" ref="W6:W14">SUM(E6:V6)</f>
        <v>584</v>
      </c>
      <c r="X6" s="88">
        <f aca="true" t="shared" si="1" ref="X6:X14">SMALL(E6:V6,1)</f>
        <v>28</v>
      </c>
      <c r="Y6" s="89">
        <f aca="true" t="shared" si="2" ref="Y6:Y14">SMALL(E6:V6,2)</f>
        <v>28</v>
      </c>
      <c r="Z6" s="89">
        <f aca="true" t="shared" si="3" ref="Z6:Z14">SMALL(E6:V6,3)</f>
        <v>29</v>
      </c>
      <c r="AA6" s="90">
        <f aca="true" t="shared" si="4" ref="AA6:AA14">SUM(X6:Z6)</f>
        <v>85</v>
      </c>
      <c r="AB6" s="80">
        <f aca="true" t="shared" si="5" ref="AB6:AB14">SUM(W6-AA6)</f>
        <v>499</v>
      </c>
    </row>
    <row r="7" spans="1:28" ht="15">
      <c r="A7" s="75">
        <v>2</v>
      </c>
      <c r="B7" s="272" t="s">
        <v>150</v>
      </c>
      <c r="C7" s="275">
        <v>16475</v>
      </c>
      <c r="D7" s="53">
        <v>213</v>
      </c>
      <c r="E7" s="256">
        <v>0</v>
      </c>
      <c r="F7" s="257">
        <v>0</v>
      </c>
      <c r="G7" s="258">
        <v>0</v>
      </c>
      <c r="H7" s="254">
        <v>0</v>
      </c>
      <c r="I7" s="255">
        <v>0</v>
      </c>
      <c r="J7" s="253">
        <v>0</v>
      </c>
      <c r="K7" s="259">
        <v>25</v>
      </c>
      <c r="L7" s="260">
        <v>32</v>
      </c>
      <c r="M7" s="261">
        <v>32</v>
      </c>
      <c r="N7" s="254">
        <v>32</v>
      </c>
      <c r="O7" s="252">
        <v>29</v>
      </c>
      <c r="P7" s="253">
        <v>28</v>
      </c>
      <c r="Q7" s="251">
        <v>32</v>
      </c>
      <c r="R7" s="252">
        <v>32</v>
      </c>
      <c r="S7" s="253">
        <v>32</v>
      </c>
      <c r="T7" s="254">
        <v>0</v>
      </c>
      <c r="U7" s="252">
        <v>0</v>
      </c>
      <c r="V7" s="253">
        <v>0</v>
      </c>
      <c r="W7" s="72">
        <f t="shared" si="0"/>
        <v>274</v>
      </c>
      <c r="X7" s="78">
        <f t="shared" si="1"/>
        <v>0</v>
      </c>
      <c r="Y7" s="73">
        <f t="shared" si="2"/>
        <v>0</v>
      </c>
      <c r="Z7" s="73">
        <f t="shared" si="3"/>
        <v>0</v>
      </c>
      <c r="AA7" s="79">
        <f t="shared" si="4"/>
        <v>0</v>
      </c>
      <c r="AB7" s="80">
        <f t="shared" si="5"/>
        <v>274</v>
      </c>
    </row>
    <row r="8" spans="1:28" ht="15">
      <c r="A8" s="75">
        <v>3</v>
      </c>
      <c r="B8" s="279" t="s">
        <v>55</v>
      </c>
      <c r="C8" s="275" t="s">
        <v>124</v>
      </c>
      <c r="D8" s="52">
        <v>274</v>
      </c>
      <c r="E8" s="256">
        <v>35</v>
      </c>
      <c r="F8" s="257">
        <v>32</v>
      </c>
      <c r="G8" s="258">
        <v>32</v>
      </c>
      <c r="H8" s="254">
        <v>32</v>
      </c>
      <c r="I8" s="255">
        <v>35</v>
      </c>
      <c r="J8" s="253">
        <v>0</v>
      </c>
      <c r="K8" s="259">
        <v>0</v>
      </c>
      <c r="L8" s="260">
        <v>0</v>
      </c>
      <c r="M8" s="261">
        <v>0</v>
      </c>
      <c r="N8" s="254">
        <v>35</v>
      </c>
      <c r="O8" s="252">
        <v>35</v>
      </c>
      <c r="P8" s="253">
        <v>35</v>
      </c>
      <c r="Q8" s="251">
        <v>0</v>
      </c>
      <c r="R8" s="252">
        <v>0</v>
      </c>
      <c r="S8" s="253">
        <v>0</v>
      </c>
      <c r="T8" s="254">
        <v>0</v>
      </c>
      <c r="U8" s="252">
        <v>0</v>
      </c>
      <c r="V8" s="253">
        <v>0</v>
      </c>
      <c r="W8" s="72">
        <f t="shared" si="0"/>
        <v>271</v>
      </c>
      <c r="X8" s="78">
        <f t="shared" si="1"/>
        <v>0</v>
      </c>
      <c r="Y8" s="73">
        <f t="shared" si="2"/>
        <v>0</v>
      </c>
      <c r="Z8" s="73">
        <f t="shared" si="3"/>
        <v>0</v>
      </c>
      <c r="AA8" s="79">
        <f t="shared" si="4"/>
        <v>0</v>
      </c>
      <c r="AB8" s="80">
        <f t="shared" si="5"/>
        <v>271</v>
      </c>
    </row>
    <row r="9" spans="1:28" ht="15">
      <c r="A9" s="75">
        <v>4</v>
      </c>
      <c r="B9" s="279" t="s">
        <v>103</v>
      </c>
      <c r="C9" s="275">
        <v>15507</v>
      </c>
      <c r="D9" s="53">
        <v>216</v>
      </c>
      <c r="E9" s="256">
        <v>0</v>
      </c>
      <c r="F9" s="257">
        <v>0</v>
      </c>
      <c r="G9" s="258">
        <v>0</v>
      </c>
      <c r="H9" s="254">
        <v>29</v>
      </c>
      <c r="I9" s="255">
        <v>29</v>
      </c>
      <c r="J9" s="253">
        <v>32</v>
      </c>
      <c r="K9" s="259">
        <v>32</v>
      </c>
      <c r="L9" s="260">
        <v>30</v>
      </c>
      <c r="M9" s="261">
        <v>30</v>
      </c>
      <c r="N9" s="254">
        <v>29</v>
      </c>
      <c r="O9" s="252">
        <v>28</v>
      </c>
      <c r="P9" s="253">
        <v>30</v>
      </c>
      <c r="Q9" s="251">
        <v>0</v>
      </c>
      <c r="R9" s="252">
        <v>0</v>
      </c>
      <c r="S9" s="253">
        <v>0</v>
      </c>
      <c r="T9" s="254">
        <v>0</v>
      </c>
      <c r="U9" s="252">
        <v>0</v>
      </c>
      <c r="V9" s="253">
        <v>0</v>
      </c>
      <c r="W9" s="72">
        <f t="shared" si="0"/>
        <v>269</v>
      </c>
      <c r="X9" s="78">
        <f t="shared" si="1"/>
        <v>0</v>
      </c>
      <c r="Y9" s="73">
        <f t="shared" si="2"/>
        <v>0</v>
      </c>
      <c r="Z9" s="73">
        <f t="shared" si="3"/>
        <v>0</v>
      </c>
      <c r="AA9" s="79">
        <f t="shared" si="4"/>
        <v>0</v>
      </c>
      <c r="AB9" s="80">
        <f t="shared" si="5"/>
        <v>269</v>
      </c>
    </row>
    <row r="10" spans="1:28" ht="15">
      <c r="A10" s="75">
        <v>5</v>
      </c>
      <c r="B10" s="279" t="s">
        <v>51</v>
      </c>
      <c r="C10" s="275">
        <v>11998</v>
      </c>
      <c r="D10" s="54">
        <v>295</v>
      </c>
      <c r="E10" s="256">
        <v>29</v>
      </c>
      <c r="F10" s="257">
        <v>29</v>
      </c>
      <c r="G10" s="258">
        <v>28</v>
      </c>
      <c r="H10" s="254">
        <v>0</v>
      </c>
      <c r="I10" s="255">
        <v>0</v>
      </c>
      <c r="J10" s="253">
        <v>0</v>
      </c>
      <c r="K10" s="259">
        <v>30</v>
      </c>
      <c r="L10" s="260">
        <v>25</v>
      </c>
      <c r="M10" s="261">
        <v>29</v>
      </c>
      <c r="N10" s="254">
        <v>30</v>
      </c>
      <c r="O10" s="252">
        <v>32</v>
      </c>
      <c r="P10" s="253">
        <v>32</v>
      </c>
      <c r="Q10" s="251">
        <v>0</v>
      </c>
      <c r="R10" s="252">
        <v>0</v>
      </c>
      <c r="S10" s="253">
        <v>0</v>
      </c>
      <c r="T10" s="254">
        <v>0</v>
      </c>
      <c r="U10" s="252">
        <v>0</v>
      </c>
      <c r="V10" s="253">
        <v>0</v>
      </c>
      <c r="W10" s="72">
        <f t="shared" si="0"/>
        <v>264</v>
      </c>
      <c r="X10" s="78">
        <f t="shared" si="1"/>
        <v>0</v>
      </c>
      <c r="Y10" s="73">
        <f t="shared" si="2"/>
        <v>0</v>
      </c>
      <c r="Z10" s="73">
        <f t="shared" si="3"/>
        <v>0</v>
      </c>
      <c r="AA10" s="79">
        <f t="shared" si="4"/>
        <v>0</v>
      </c>
      <c r="AB10" s="80">
        <f t="shared" si="5"/>
        <v>264</v>
      </c>
    </row>
    <row r="11" spans="1:28" ht="15">
      <c r="A11" s="75">
        <v>6</v>
      </c>
      <c r="B11" s="272" t="s">
        <v>68</v>
      </c>
      <c r="C11" s="276" t="s">
        <v>172</v>
      </c>
      <c r="D11" s="53">
        <v>288</v>
      </c>
      <c r="E11" s="256">
        <v>26</v>
      </c>
      <c r="F11" s="257">
        <v>27</v>
      </c>
      <c r="G11" s="258">
        <v>27</v>
      </c>
      <c r="H11" s="254">
        <v>0</v>
      </c>
      <c r="I11" s="255">
        <v>0</v>
      </c>
      <c r="J11" s="253">
        <v>0</v>
      </c>
      <c r="K11" s="259">
        <v>0</v>
      </c>
      <c r="L11" s="260">
        <v>0</v>
      </c>
      <c r="M11" s="261">
        <v>0</v>
      </c>
      <c r="N11" s="254">
        <v>0</v>
      </c>
      <c r="O11" s="252">
        <v>0</v>
      </c>
      <c r="P11" s="253">
        <v>0</v>
      </c>
      <c r="Q11" s="251">
        <v>0</v>
      </c>
      <c r="R11" s="252">
        <v>0</v>
      </c>
      <c r="S11" s="253">
        <v>0</v>
      </c>
      <c r="T11" s="254">
        <v>35</v>
      </c>
      <c r="U11" s="252">
        <v>32</v>
      </c>
      <c r="V11" s="253">
        <v>32</v>
      </c>
      <c r="W11" s="72">
        <f t="shared" si="0"/>
        <v>179</v>
      </c>
      <c r="X11" s="78">
        <f t="shared" si="1"/>
        <v>0</v>
      </c>
      <c r="Y11" s="73">
        <f t="shared" si="2"/>
        <v>0</v>
      </c>
      <c r="Z11" s="73">
        <f t="shared" si="3"/>
        <v>0</v>
      </c>
      <c r="AA11" s="79">
        <f t="shared" si="4"/>
        <v>0</v>
      </c>
      <c r="AB11" s="80">
        <f t="shared" si="5"/>
        <v>179</v>
      </c>
    </row>
    <row r="12" spans="1:28" ht="15">
      <c r="A12" s="75">
        <v>7</v>
      </c>
      <c r="B12" s="279" t="s">
        <v>96</v>
      </c>
      <c r="C12" s="276" t="s">
        <v>125</v>
      </c>
      <c r="D12" s="52">
        <v>388</v>
      </c>
      <c r="E12" s="256">
        <v>30</v>
      </c>
      <c r="F12" s="257">
        <v>22</v>
      </c>
      <c r="G12" s="258">
        <v>26</v>
      </c>
      <c r="H12" s="254">
        <v>35</v>
      </c>
      <c r="I12" s="255">
        <v>30</v>
      </c>
      <c r="J12" s="253">
        <v>27</v>
      </c>
      <c r="K12" s="259">
        <v>0</v>
      </c>
      <c r="L12" s="260">
        <v>0</v>
      </c>
      <c r="M12" s="261">
        <v>0</v>
      </c>
      <c r="N12" s="254">
        <v>0</v>
      </c>
      <c r="O12" s="252">
        <v>0</v>
      </c>
      <c r="P12" s="253">
        <v>0</v>
      </c>
      <c r="Q12" s="251">
        <v>0</v>
      </c>
      <c r="R12" s="252">
        <v>0</v>
      </c>
      <c r="S12" s="253">
        <v>0</v>
      </c>
      <c r="T12" s="254">
        <v>0</v>
      </c>
      <c r="U12" s="252">
        <v>0</v>
      </c>
      <c r="V12" s="253">
        <v>0</v>
      </c>
      <c r="W12" s="72">
        <f t="shared" si="0"/>
        <v>170</v>
      </c>
      <c r="X12" s="78">
        <f t="shared" si="1"/>
        <v>0</v>
      </c>
      <c r="Y12" s="73">
        <f t="shared" si="2"/>
        <v>0</v>
      </c>
      <c r="Z12" s="73">
        <f t="shared" si="3"/>
        <v>0</v>
      </c>
      <c r="AA12" s="79">
        <f t="shared" si="4"/>
        <v>0</v>
      </c>
      <c r="AB12" s="80">
        <f t="shared" si="5"/>
        <v>170</v>
      </c>
    </row>
    <row r="13" spans="1:28" ht="15">
      <c r="A13" s="75">
        <v>8</v>
      </c>
      <c r="B13" s="279" t="s">
        <v>45</v>
      </c>
      <c r="C13" s="275" t="s">
        <v>157</v>
      </c>
      <c r="D13" s="52">
        <v>275</v>
      </c>
      <c r="E13" s="256">
        <v>32</v>
      </c>
      <c r="F13" s="257">
        <v>35</v>
      </c>
      <c r="G13" s="258">
        <v>35</v>
      </c>
      <c r="H13" s="254">
        <v>0</v>
      </c>
      <c r="I13" s="255">
        <v>0</v>
      </c>
      <c r="J13" s="253">
        <v>0</v>
      </c>
      <c r="K13" s="259">
        <v>0</v>
      </c>
      <c r="L13" s="260">
        <v>0</v>
      </c>
      <c r="M13" s="261">
        <v>0</v>
      </c>
      <c r="N13" s="254">
        <v>0</v>
      </c>
      <c r="O13" s="252">
        <v>0</v>
      </c>
      <c r="P13" s="253">
        <v>0</v>
      </c>
      <c r="Q13" s="251">
        <v>0</v>
      </c>
      <c r="R13" s="252">
        <v>0</v>
      </c>
      <c r="S13" s="253">
        <v>0</v>
      </c>
      <c r="T13" s="254">
        <v>0</v>
      </c>
      <c r="U13" s="252">
        <v>0</v>
      </c>
      <c r="V13" s="253">
        <v>0</v>
      </c>
      <c r="W13" s="72">
        <f t="shared" si="0"/>
        <v>102</v>
      </c>
      <c r="X13" s="78">
        <f t="shared" si="1"/>
        <v>0</v>
      </c>
      <c r="Y13" s="73">
        <f t="shared" si="2"/>
        <v>0</v>
      </c>
      <c r="Z13" s="73">
        <f t="shared" si="3"/>
        <v>0</v>
      </c>
      <c r="AA13" s="79">
        <f t="shared" si="4"/>
        <v>0</v>
      </c>
      <c r="AB13" s="80">
        <f t="shared" si="5"/>
        <v>102</v>
      </c>
    </row>
    <row r="14" spans="1:28" ht="15" customHeight="1">
      <c r="A14" s="75">
        <v>9</v>
      </c>
      <c r="B14" s="279" t="s">
        <v>95</v>
      </c>
      <c r="C14" s="276">
        <v>12203</v>
      </c>
      <c r="D14" s="53">
        <v>296</v>
      </c>
      <c r="E14" s="256">
        <v>27</v>
      </c>
      <c r="F14" s="257">
        <v>28</v>
      </c>
      <c r="G14" s="258">
        <v>29</v>
      </c>
      <c r="H14" s="254">
        <v>0</v>
      </c>
      <c r="I14" s="255">
        <v>0</v>
      </c>
      <c r="J14" s="253">
        <v>0</v>
      </c>
      <c r="K14" s="259">
        <v>0</v>
      </c>
      <c r="L14" s="260">
        <v>0</v>
      </c>
      <c r="M14" s="261">
        <v>0</v>
      </c>
      <c r="N14" s="254">
        <v>0</v>
      </c>
      <c r="O14" s="252">
        <v>0</v>
      </c>
      <c r="P14" s="253">
        <v>0</v>
      </c>
      <c r="Q14" s="251">
        <v>0</v>
      </c>
      <c r="R14" s="252">
        <v>0</v>
      </c>
      <c r="S14" s="253">
        <v>0</v>
      </c>
      <c r="T14" s="254">
        <v>0</v>
      </c>
      <c r="U14" s="252">
        <v>0</v>
      </c>
      <c r="V14" s="253">
        <v>0</v>
      </c>
      <c r="W14" s="72">
        <f t="shared" si="0"/>
        <v>84</v>
      </c>
      <c r="X14" s="78">
        <f t="shared" si="1"/>
        <v>0</v>
      </c>
      <c r="Y14" s="73">
        <f t="shared" si="2"/>
        <v>0</v>
      </c>
      <c r="Z14" s="73">
        <f t="shared" si="3"/>
        <v>0</v>
      </c>
      <c r="AA14" s="79">
        <f t="shared" si="4"/>
        <v>0</v>
      </c>
      <c r="AB14" s="80">
        <f t="shared" si="5"/>
        <v>84</v>
      </c>
    </row>
    <row r="15" spans="1:23" ht="12.75" customHeight="1">
      <c r="A15" s="23"/>
      <c r="B15" s="23"/>
      <c r="C15" s="133"/>
      <c r="D15" s="23"/>
      <c r="E15" s="143">
        <v>7</v>
      </c>
      <c r="F15" s="143"/>
      <c r="G15" s="143"/>
      <c r="H15" s="143">
        <v>4</v>
      </c>
      <c r="I15" s="143"/>
      <c r="J15" s="143"/>
      <c r="K15" s="143">
        <v>4</v>
      </c>
      <c r="L15" s="143"/>
      <c r="M15" s="143"/>
      <c r="N15" s="143">
        <v>5</v>
      </c>
      <c r="O15" s="143"/>
      <c r="P15" s="143"/>
      <c r="Q15" s="143">
        <v>2</v>
      </c>
      <c r="R15" s="143"/>
      <c r="S15" s="143"/>
      <c r="T15" s="143"/>
      <c r="U15" s="143"/>
      <c r="V15" s="143"/>
      <c r="W15" s="24"/>
    </row>
    <row r="16" spans="2:23" ht="15">
      <c r="B16" s="142" t="s">
        <v>28</v>
      </c>
      <c r="C16" s="142"/>
      <c r="D16" s="142"/>
      <c r="E16" s="142"/>
      <c r="F16" s="142"/>
      <c r="G16" s="14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ht="15">
      <c r="B17" s="142"/>
      <c r="C17" s="142"/>
      <c r="D17" s="142"/>
      <c r="E17" s="142"/>
      <c r="F17" s="142"/>
      <c r="G17" s="14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</sheetData>
  <sheetProtection selectLockedCells="1" selectUnlockedCells="1"/>
  <mergeCells count="25">
    <mergeCell ref="A1:W2"/>
    <mergeCell ref="A3:D4"/>
    <mergeCell ref="E3:G3"/>
    <mergeCell ref="H3:J3"/>
    <mergeCell ref="K3:M3"/>
    <mergeCell ref="Q3:S3"/>
    <mergeCell ref="T3:V3"/>
    <mergeCell ref="W3:W5"/>
    <mergeCell ref="E4:G4"/>
    <mergeCell ref="AA3:AA5"/>
    <mergeCell ref="K4:M4"/>
    <mergeCell ref="N4:P4"/>
    <mergeCell ref="Q4:S4"/>
    <mergeCell ref="T4:V4"/>
    <mergeCell ref="X3:Z4"/>
    <mergeCell ref="AB3:AB5"/>
    <mergeCell ref="B16:G17"/>
    <mergeCell ref="E15:G15"/>
    <mergeCell ref="H15:J15"/>
    <mergeCell ref="K15:M15"/>
    <mergeCell ref="N15:P15"/>
    <mergeCell ref="Q15:S15"/>
    <mergeCell ref="T15:V15"/>
    <mergeCell ref="H4:J4"/>
    <mergeCell ref="N3:P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="90" zoomScaleNormal="90" zoomScalePageLayoutView="0" workbookViewId="0" topLeftCell="A5">
      <selection activeCell="T31" sqref="T31"/>
    </sheetView>
  </sheetViews>
  <sheetFormatPr defaultColWidth="8.7109375" defaultRowHeight="12.75"/>
  <cols>
    <col min="1" max="1" width="5.28125" style="1" customWidth="1"/>
    <col min="2" max="2" width="22.28125" style="1" customWidth="1"/>
    <col min="3" max="3" width="10.57421875" style="2" customWidth="1"/>
    <col min="4" max="4" width="8.710937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8.7109375" style="2" customWidth="1"/>
    <col min="28" max="16384" width="8.7109375" style="1" customWidth="1"/>
  </cols>
  <sheetData>
    <row r="1" spans="1:27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3"/>
      <c r="Y1" s="3"/>
      <c r="Z1" s="1"/>
      <c r="AA1" s="1"/>
    </row>
    <row r="2" spans="1:27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3"/>
      <c r="Y2" s="3"/>
      <c r="Z2" s="1"/>
      <c r="AA2" s="1"/>
    </row>
    <row r="3" spans="1:28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47" t="s">
        <v>7</v>
      </c>
      <c r="X3" s="161" t="s">
        <v>8</v>
      </c>
      <c r="Y3" s="162"/>
      <c r="Z3" s="162"/>
      <c r="AA3" s="155" t="s">
        <v>9</v>
      </c>
      <c r="AB3" s="144" t="s">
        <v>10</v>
      </c>
    </row>
    <row r="4" spans="1:28" ht="15.75" thickBot="1">
      <c r="A4" s="154"/>
      <c r="B4" s="154"/>
      <c r="C4" s="154"/>
      <c r="D4" s="154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43316</v>
      </c>
      <c r="O4" s="141"/>
      <c r="P4" s="141"/>
      <c r="Q4" s="141">
        <v>43379</v>
      </c>
      <c r="R4" s="141"/>
      <c r="S4" s="141"/>
      <c r="T4" s="141">
        <v>43435</v>
      </c>
      <c r="U4" s="141"/>
      <c r="V4" s="141"/>
      <c r="W4" s="147"/>
      <c r="X4" s="163"/>
      <c r="Y4" s="158"/>
      <c r="Z4" s="158"/>
      <c r="AA4" s="156"/>
      <c r="AB4" s="145"/>
    </row>
    <row r="5" spans="1:28" s="8" customFormat="1" ht="46.5" customHeight="1" thickBot="1">
      <c r="A5" s="27" t="s">
        <v>11</v>
      </c>
      <c r="B5" s="28" t="s">
        <v>12</v>
      </c>
      <c r="C5" s="49" t="s">
        <v>13</v>
      </c>
      <c r="D5" s="29" t="s">
        <v>14</v>
      </c>
      <c r="E5" s="50">
        <v>1</v>
      </c>
      <c r="F5" s="32">
        <v>2</v>
      </c>
      <c r="G5" s="33">
        <v>3</v>
      </c>
      <c r="H5" s="31">
        <v>1</v>
      </c>
      <c r="I5" s="32">
        <v>2</v>
      </c>
      <c r="J5" s="33">
        <v>3</v>
      </c>
      <c r="K5" s="31">
        <v>1</v>
      </c>
      <c r="L5" s="34">
        <v>2</v>
      </c>
      <c r="M5" s="33">
        <v>3</v>
      </c>
      <c r="N5" s="31">
        <v>1</v>
      </c>
      <c r="O5" s="32">
        <v>2</v>
      </c>
      <c r="P5" s="33">
        <v>3</v>
      </c>
      <c r="Q5" s="31">
        <v>1</v>
      </c>
      <c r="R5" s="32">
        <v>2</v>
      </c>
      <c r="S5" s="33">
        <v>3</v>
      </c>
      <c r="T5" s="31">
        <v>1</v>
      </c>
      <c r="U5" s="32">
        <v>2</v>
      </c>
      <c r="V5" s="33">
        <v>3</v>
      </c>
      <c r="W5" s="147"/>
      <c r="X5" s="85" t="s">
        <v>15</v>
      </c>
      <c r="Y5" s="86" t="s">
        <v>16</v>
      </c>
      <c r="Z5" s="86" t="s">
        <v>17</v>
      </c>
      <c r="AA5" s="160"/>
      <c r="AB5" s="159"/>
    </row>
    <row r="6" spans="1:28" ht="15">
      <c r="A6" s="35">
        <v>1</v>
      </c>
      <c r="B6" s="337" t="s">
        <v>46</v>
      </c>
      <c r="C6" s="275">
        <v>2096</v>
      </c>
      <c r="D6" s="130">
        <v>33</v>
      </c>
      <c r="E6" s="96">
        <v>27</v>
      </c>
      <c r="F6" s="223">
        <v>28</v>
      </c>
      <c r="G6" s="234">
        <v>26</v>
      </c>
      <c r="H6" s="36">
        <v>30</v>
      </c>
      <c r="I6" s="37">
        <v>30</v>
      </c>
      <c r="J6" s="38">
        <v>29</v>
      </c>
      <c r="K6" s="96">
        <v>28</v>
      </c>
      <c r="L6" s="223">
        <v>29</v>
      </c>
      <c r="M6" s="234">
        <v>32</v>
      </c>
      <c r="N6" s="42">
        <v>35</v>
      </c>
      <c r="O6" s="43">
        <v>30</v>
      </c>
      <c r="P6" s="17">
        <v>30</v>
      </c>
      <c r="Q6" s="15">
        <v>32</v>
      </c>
      <c r="R6" s="43">
        <v>32</v>
      </c>
      <c r="S6" s="17">
        <v>32</v>
      </c>
      <c r="T6" s="15">
        <v>35</v>
      </c>
      <c r="U6" s="43">
        <v>35</v>
      </c>
      <c r="V6" s="17">
        <v>35</v>
      </c>
      <c r="W6" s="71">
        <f aca="true" t="shared" si="0" ref="W6:W24">SUM(E6:V6)</f>
        <v>555</v>
      </c>
      <c r="X6" s="88">
        <f aca="true" t="shared" si="1" ref="X6:X24">SMALL(E6:V6,1)</f>
        <v>26</v>
      </c>
      <c r="Y6" s="89">
        <f aca="true" t="shared" si="2" ref="Y6:Y24">SMALL(E6:V6,2)</f>
        <v>27</v>
      </c>
      <c r="Z6" s="89">
        <f aca="true" t="shared" si="3" ref="Z6:Z24">SMALL(E6:V6,3)</f>
        <v>28</v>
      </c>
      <c r="AA6" s="90">
        <f aca="true" t="shared" si="4" ref="AA6:AA24">SUM(X6:Z6)</f>
        <v>81</v>
      </c>
      <c r="AB6" s="91">
        <f aca="true" t="shared" si="5" ref="AB6:AB24">SUM(W6-AA6)</f>
        <v>474</v>
      </c>
    </row>
    <row r="7" spans="1:28" ht="15">
      <c r="A7" s="14">
        <v>2</v>
      </c>
      <c r="B7" s="309" t="s">
        <v>61</v>
      </c>
      <c r="C7" s="276" t="s">
        <v>127</v>
      </c>
      <c r="D7" s="93">
        <v>14</v>
      </c>
      <c r="E7" s="96">
        <v>30</v>
      </c>
      <c r="F7" s="223">
        <v>30</v>
      </c>
      <c r="G7" s="234">
        <v>29</v>
      </c>
      <c r="H7" s="42">
        <v>35</v>
      </c>
      <c r="I7" s="43">
        <v>35</v>
      </c>
      <c r="J7" s="44">
        <v>35</v>
      </c>
      <c r="K7" s="96">
        <v>29</v>
      </c>
      <c r="L7" s="223">
        <v>27</v>
      </c>
      <c r="M7" s="234">
        <v>27</v>
      </c>
      <c r="N7" s="42">
        <v>32</v>
      </c>
      <c r="O7" s="43">
        <v>32</v>
      </c>
      <c r="P7" s="17">
        <v>29</v>
      </c>
      <c r="Q7" s="15">
        <v>29</v>
      </c>
      <c r="R7" s="43">
        <v>28</v>
      </c>
      <c r="S7" s="17">
        <v>29</v>
      </c>
      <c r="T7" s="15">
        <v>29</v>
      </c>
      <c r="U7" s="43">
        <v>30</v>
      </c>
      <c r="V7" s="17">
        <v>32</v>
      </c>
      <c r="W7" s="72">
        <f t="shared" si="0"/>
        <v>547</v>
      </c>
      <c r="X7" s="78">
        <f t="shared" si="1"/>
        <v>27</v>
      </c>
      <c r="Y7" s="73">
        <f t="shared" si="2"/>
        <v>27</v>
      </c>
      <c r="Z7" s="73">
        <f t="shared" si="3"/>
        <v>28</v>
      </c>
      <c r="AA7" s="79">
        <f t="shared" si="4"/>
        <v>82</v>
      </c>
      <c r="AB7" s="80">
        <f t="shared" si="5"/>
        <v>465</v>
      </c>
    </row>
    <row r="8" spans="1:28" ht="15">
      <c r="A8" s="14">
        <v>3</v>
      </c>
      <c r="B8" s="338" t="s">
        <v>65</v>
      </c>
      <c r="C8" s="275" t="s">
        <v>133</v>
      </c>
      <c r="D8" s="94">
        <v>71</v>
      </c>
      <c r="E8" s="96">
        <v>26</v>
      </c>
      <c r="F8" s="223">
        <v>26</v>
      </c>
      <c r="G8" s="234">
        <v>27</v>
      </c>
      <c r="H8" s="42">
        <v>28</v>
      </c>
      <c r="I8" s="43">
        <v>28</v>
      </c>
      <c r="J8" s="44">
        <v>28</v>
      </c>
      <c r="K8" s="96">
        <v>26</v>
      </c>
      <c r="L8" s="223">
        <v>26</v>
      </c>
      <c r="M8" s="234">
        <v>24</v>
      </c>
      <c r="N8" s="42">
        <v>0</v>
      </c>
      <c r="O8" s="43">
        <v>0</v>
      </c>
      <c r="P8" s="17">
        <v>0</v>
      </c>
      <c r="Q8" s="15">
        <v>26</v>
      </c>
      <c r="R8" s="43">
        <v>27</v>
      </c>
      <c r="S8" s="17">
        <v>27</v>
      </c>
      <c r="T8" s="15">
        <v>30</v>
      </c>
      <c r="U8" s="43">
        <v>29</v>
      </c>
      <c r="V8" s="17">
        <v>29</v>
      </c>
      <c r="W8" s="72">
        <f t="shared" si="0"/>
        <v>407</v>
      </c>
      <c r="X8" s="78">
        <f t="shared" si="1"/>
        <v>0</v>
      </c>
      <c r="Y8" s="73">
        <f t="shared" si="2"/>
        <v>0</v>
      </c>
      <c r="Z8" s="73">
        <f t="shared" si="3"/>
        <v>0</v>
      </c>
      <c r="AA8" s="79">
        <f t="shared" si="4"/>
        <v>0</v>
      </c>
      <c r="AB8" s="80">
        <f t="shared" si="5"/>
        <v>407</v>
      </c>
    </row>
    <row r="9" spans="1:28" ht="15">
      <c r="A9" s="14">
        <v>4</v>
      </c>
      <c r="B9" s="309" t="s">
        <v>56</v>
      </c>
      <c r="C9" s="276" t="s">
        <v>129</v>
      </c>
      <c r="D9" s="132">
        <v>32</v>
      </c>
      <c r="E9" s="96">
        <v>29</v>
      </c>
      <c r="F9" s="223">
        <v>24</v>
      </c>
      <c r="G9" s="234">
        <v>0</v>
      </c>
      <c r="H9" s="42">
        <v>29</v>
      </c>
      <c r="I9" s="43">
        <v>29</v>
      </c>
      <c r="J9" s="44">
        <v>30</v>
      </c>
      <c r="K9" s="96">
        <v>27</v>
      </c>
      <c r="L9" s="223">
        <v>28</v>
      </c>
      <c r="M9" s="234">
        <v>29</v>
      </c>
      <c r="N9" s="42">
        <v>28</v>
      </c>
      <c r="O9" s="43">
        <v>28</v>
      </c>
      <c r="P9" s="17">
        <v>32</v>
      </c>
      <c r="Q9" s="15">
        <v>30</v>
      </c>
      <c r="R9" s="43">
        <v>29</v>
      </c>
      <c r="S9" s="17">
        <v>30</v>
      </c>
      <c r="T9" s="15">
        <v>0</v>
      </c>
      <c r="U9" s="43">
        <v>0</v>
      </c>
      <c r="V9" s="17">
        <v>0</v>
      </c>
      <c r="W9" s="72">
        <f t="shared" si="0"/>
        <v>402</v>
      </c>
      <c r="X9" s="78">
        <f t="shared" si="1"/>
        <v>0</v>
      </c>
      <c r="Y9" s="73">
        <f t="shared" si="2"/>
        <v>0</v>
      </c>
      <c r="Z9" s="73">
        <f t="shared" si="3"/>
        <v>0</v>
      </c>
      <c r="AA9" s="79">
        <f t="shared" si="4"/>
        <v>0</v>
      </c>
      <c r="AB9" s="80">
        <f t="shared" si="5"/>
        <v>402</v>
      </c>
    </row>
    <row r="10" spans="1:28" ht="15">
      <c r="A10" s="14">
        <v>5</v>
      </c>
      <c r="B10" s="309" t="s">
        <v>63</v>
      </c>
      <c r="C10" s="275">
        <v>10089</v>
      </c>
      <c r="D10" s="132">
        <v>64</v>
      </c>
      <c r="E10" s="96">
        <v>25</v>
      </c>
      <c r="F10" s="223">
        <v>25</v>
      </c>
      <c r="G10" s="234">
        <v>25</v>
      </c>
      <c r="H10" s="42">
        <v>27</v>
      </c>
      <c r="I10" s="43">
        <v>27</v>
      </c>
      <c r="J10" s="44">
        <v>22</v>
      </c>
      <c r="K10" s="96">
        <v>25</v>
      </c>
      <c r="L10" s="223">
        <v>25</v>
      </c>
      <c r="M10" s="234">
        <v>26</v>
      </c>
      <c r="N10" s="42">
        <v>27</v>
      </c>
      <c r="O10" s="43">
        <v>27</v>
      </c>
      <c r="P10" s="17">
        <v>27</v>
      </c>
      <c r="Q10" s="15">
        <v>0</v>
      </c>
      <c r="R10" s="43">
        <v>0</v>
      </c>
      <c r="S10" s="17">
        <v>0</v>
      </c>
      <c r="T10" s="15">
        <v>0</v>
      </c>
      <c r="U10" s="43">
        <v>0</v>
      </c>
      <c r="V10" s="17">
        <v>0</v>
      </c>
      <c r="W10" s="72">
        <f t="shared" si="0"/>
        <v>308</v>
      </c>
      <c r="X10" s="78">
        <f t="shared" si="1"/>
        <v>0</v>
      </c>
      <c r="Y10" s="73">
        <f t="shared" si="2"/>
        <v>0</v>
      </c>
      <c r="Z10" s="73">
        <f t="shared" si="3"/>
        <v>0</v>
      </c>
      <c r="AA10" s="79">
        <f t="shared" si="4"/>
        <v>0</v>
      </c>
      <c r="AB10" s="80">
        <f t="shared" si="5"/>
        <v>308</v>
      </c>
    </row>
    <row r="11" spans="1:28" ht="15">
      <c r="A11" s="14">
        <v>6</v>
      </c>
      <c r="B11" s="309" t="s">
        <v>59</v>
      </c>
      <c r="C11" s="275">
        <v>2094</v>
      </c>
      <c r="D11" s="94">
        <v>43</v>
      </c>
      <c r="E11" s="96">
        <v>32</v>
      </c>
      <c r="F11" s="223">
        <v>32</v>
      </c>
      <c r="G11" s="234">
        <v>32</v>
      </c>
      <c r="H11" s="42">
        <v>0</v>
      </c>
      <c r="I11" s="43">
        <v>0</v>
      </c>
      <c r="J11" s="44">
        <v>0</v>
      </c>
      <c r="K11" s="96">
        <v>0</v>
      </c>
      <c r="L11" s="223">
        <v>0</v>
      </c>
      <c r="M11" s="234">
        <v>0</v>
      </c>
      <c r="N11" s="42">
        <v>30</v>
      </c>
      <c r="O11" s="43">
        <v>29</v>
      </c>
      <c r="P11" s="17">
        <v>35</v>
      </c>
      <c r="Q11" s="15">
        <v>0</v>
      </c>
      <c r="R11" s="43">
        <v>0</v>
      </c>
      <c r="S11" s="17">
        <v>0</v>
      </c>
      <c r="T11" s="15">
        <v>32</v>
      </c>
      <c r="U11" s="43">
        <v>32</v>
      </c>
      <c r="V11" s="17">
        <v>30</v>
      </c>
      <c r="W11" s="72">
        <f t="shared" si="0"/>
        <v>284</v>
      </c>
      <c r="X11" s="78">
        <f t="shared" si="1"/>
        <v>0</v>
      </c>
      <c r="Y11" s="73">
        <f t="shared" si="2"/>
        <v>0</v>
      </c>
      <c r="Z11" s="73">
        <f t="shared" si="3"/>
        <v>0</v>
      </c>
      <c r="AA11" s="79">
        <f t="shared" si="4"/>
        <v>0</v>
      </c>
      <c r="AB11" s="80">
        <f t="shared" si="5"/>
        <v>284</v>
      </c>
    </row>
    <row r="12" spans="1:28" ht="15">
      <c r="A12" s="14">
        <v>7</v>
      </c>
      <c r="B12" s="338" t="s">
        <v>104</v>
      </c>
      <c r="C12" s="273">
        <v>14982</v>
      </c>
      <c r="D12" s="94">
        <v>84</v>
      </c>
      <c r="E12" s="96">
        <v>0</v>
      </c>
      <c r="F12" s="223">
        <v>0</v>
      </c>
      <c r="G12" s="234">
        <v>0</v>
      </c>
      <c r="H12" s="42">
        <v>26</v>
      </c>
      <c r="I12" s="43">
        <v>26</v>
      </c>
      <c r="J12" s="44">
        <v>27</v>
      </c>
      <c r="K12" s="96">
        <v>24</v>
      </c>
      <c r="L12" s="223">
        <v>24</v>
      </c>
      <c r="M12" s="234">
        <v>25</v>
      </c>
      <c r="N12" s="42">
        <v>0</v>
      </c>
      <c r="O12" s="43">
        <v>0</v>
      </c>
      <c r="P12" s="17">
        <v>0</v>
      </c>
      <c r="Q12" s="15">
        <v>25</v>
      </c>
      <c r="R12" s="43">
        <v>24</v>
      </c>
      <c r="S12" s="17">
        <v>24</v>
      </c>
      <c r="T12" s="15">
        <v>0</v>
      </c>
      <c r="U12" s="43">
        <v>0</v>
      </c>
      <c r="V12" s="17">
        <v>0</v>
      </c>
      <c r="W12" s="72">
        <f t="shared" si="0"/>
        <v>225</v>
      </c>
      <c r="X12" s="78">
        <f t="shared" si="1"/>
        <v>0</v>
      </c>
      <c r="Y12" s="73">
        <f t="shared" si="2"/>
        <v>0</v>
      </c>
      <c r="Z12" s="73">
        <f t="shared" si="3"/>
        <v>0</v>
      </c>
      <c r="AA12" s="79">
        <f t="shared" si="4"/>
        <v>0</v>
      </c>
      <c r="AB12" s="80">
        <f t="shared" si="5"/>
        <v>225</v>
      </c>
    </row>
    <row r="13" spans="1:28" ht="15">
      <c r="A13" s="14">
        <v>8</v>
      </c>
      <c r="B13" s="338" t="s">
        <v>55</v>
      </c>
      <c r="C13" s="275" t="s">
        <v>124</v>
      </c>
      <c r="D13" s="94">
        <v>28</v>
      </c>
      <c r="E13" s="96">
        <v>0</v>
      </c>
      <c r="F13" s="223">
        <v>0</v>
      </c>
      <c r="G13" s="234">
        <v>0</v>
      </c>
      <c r="H13" s="42">
        <v>0</v>
      </c>
      <c r="I13" s="43">
        <v>0</v>
      </c>
      <c r="J13" s="44">
        <v>0</v>
      </c>
      <c r="K13" s="96">
        <v>32</v>
      </c>
      <c r="L13" s="223">
        <v>35</v>
      </c>
      <c r="M13" s="234">
        <v>35</v>
      </c>
      <c r="N13" s="42">
        <v>0</v>
      </c>
      <c r="O13" s="43">
        <v>0</v>
      </c>
      <c r="P13" s="17">
        <v>0</v>
      </c>
      <c r="Q13" s="15">
        <v>35</v>
      </c>
      <c r="R13" s="43">
        <v>35</v>
      </c>
      <c r="S13" s="17">
        <v>35</v>
      </c>
      <c r="T13" s="15">
        <v>0</v>
      </c>
      <c r="U13" s="43">
        <v>0</v>
      </c>
      <c r="V13" s="17">
        <v>0</v>
      </c>
      <c r="W13" s="72">
        <f t="shared" si="0"/>
        <v>207</v>
      </c>
      <c r="X13" s="78">
        <f t="shared" si="1"/>
        <v>0</v>
      </c>
      <c r="Y13" s="73">
        <f t="shared" si="2"/>
        <v>0</v>
      </c>
      <c r="Z13" s="73">
        <f t="shared" si="3"/>
        <v>0</v>
      </c>
      <c r="AA13" s="79">
        <f t="shared" si="4"/>
        <v>0</v>
      </c>
      <c r="AB13" s="80">
        <f t="shared" si="5"/>
        <v>207</v>
      </c>
    </row>
    <row r="14" spans="1:28" ht="15">
      <c r="A14" s="14">
        <v>9</v>
      </c>
      <c r="B14" s="338" t="s">
        <v>58</v>
      </c>
      <c r="C14" s="275" t="s">
        <v>158</v>
      </c>
      <c r="D14" s="94">
        <v>66</v>
      </c>
      <c r="E14" s="96">
        <v>0</v>
      </c>
      <c r="F14" s="223">
        <v>0</v>
      </c>
      <c r="G14" s="234">
        <v>0</v>
      </c>
      <c r="H14" s="42">
        <v>32</v>
      </c>
      <c r="I14" s="43">
        <v>32</v>
      </c>
      <c r="J14" s="44">
        <v>32</v>
      </c>
      <c r="K14" s="96">
        <v>35</v>
      </c>
      <c r="L14" s="223">
        <v>32</v>
      </c>
      <c r="M14" s="234">
        <v>30</v>
      </c>
      <c r="N14" s="42">
        <v>0</v>
      </c>
      <c r="O14" s="43">
        <v>0</v>
      </c>
      <c r="P14" s="17">
        <v>0</v>
      </c>
      <c r="Q14" s="15">
        <v>0</v>
      </c>
      <c r="R14" s="43">
        <v>0</v>
      </c>
      <c r="S14" s="17">
        <v>0</v>
      </c>
      <c r="T14" s="15">
        <v>0</v>
      </c>
      <c r="U14" s="43">
        <v>0</v>
      </c>
      <c r="V14" s="17">
        <v>0</v>
      </c>
      <c r="W14" s="72">
        <f t="shared" si="0"/>
        <v>193</v>
      </c>
      <c r="X14" s="78">
        <f t="shared" si="1"/>
        <v>0</v>
      </c>
      <c r="Y14" s="73">
        <f t="shared" si="2"/>
        <v>0</v>
      </c>
      <c r="Z14" s="73">
        <f t="shared" si="3"/>
        <v>0</v>
      </c>
      <c r="AA14" s="79">
        <f t="shared" si="4"/>
        <v>0</v>
      </c>
      <c r="AB14" s="80">
        <f t="shared" si="5"/>
        <v>193</v>
      </c>
    </row>
    <row r="15" spans="1:28" ht="15">
      <c r="A15" s="14">
        <v>10</v>
      </c>
      <c r="B15" s="309" t="s">
        <v>64</v>
      </c>
      <c r="C15" s="275" t="s">
        <v>126</v>
      </c>
      <c r="D15" s="131">
        <v>24</v>
      </c>
      <c r="E15" s="96">
        <v>35</v>
      </c>
      <c r="F15" s="223">
        <v>35</v>
      </c>
      <c r="G15" s="234">
        <v>35</v>
      </c>
      <c r="H15" s="42">
        <v>0</v>
      </c>
      <c r="I15" s="43">
        <v>0</v>
      </c>
      <c r="J15" s="44">
        <v>0</v>
      </c>
      <c r="K15" s="96">
        <v>0</v>
      </c>
      <c r="L15" s="223">
        <v>0</v>
      </c>
      <c r="M15" s="234">
        <v>0</v>
      </c>
      <c r="N15" s="42">
        <v>0</v>
      </c>
      <c r="O15" s="43">
        <v>0</v>
      </c>
      <c r="P15" s="17">
        <v>0</v>
      </c>
      <c r="Q15" s="15">
        <v>0</v>
      </c>
      <c r="R15" s="43">
        <v>0</v>
      </c>
      <c r="S15" s="17">
        <v>0</v>
      </c>
      <c r="T15" s="15">
        <v>0</v>
      </c>
      <c r="U15" s="43">
        <v>0</v>
      </c>
      <c r="V15" s="17">
        <v>0</v>
      </c>
      <c r="W15" s="72">
        <f t="shared" si="0"/>
        <v>105</v>
      </c>
      <c r="X15" s="78">
        <f t="shared" si="1"/>
        <v>0</v>
      </c>
      <c r="Y15" s="73">
        <f t="shared" si="2"/>
        <v>0</v>
      </c>
      <c r="Z15" s="73">
        <f t="shared" si="3"/>
        <v>0</v>
      </c>
      <c r="AA15" s="79">
        <f t="shared" si="4"/>
        <v>0</v>
      </c>
      <c r="AB15" s="80">
        <f t="shared" si="5"/>
        <v>105</v>
      </c>
    </row>
    <row r="16" spans="1:28" ht="15">
      <c r="A16" s="14">
        <v>11</v>
      </c>
      <c r="B16" s="338" t="s">
        <v>163</v>
      </c>
      <c r="C16" s="275">
        <v>3266</v>
      </c>
      <c r="D16" s="94">
        <v>127</v>
      </c>
      <c r="E16" s="96">
        <v>0</v>
      </c>
      <c r="F16" s="223">
        <v>0</v>
      </c>
      <c r="G16" s="234">
        <v>0</v>
      </c>
      <c r="H16" s="42">
        <v>0</v>
      </c>
      <c r="I16" s="43">
        <v>0</v>
      </c>
      <c r="J16" s="44">
        <v>0</v>
      </c>
      <c r="K16" s="96">
        <v>0</v>
      </c>
      <c r="L16" s="223">
        <v>0</v>
      </c>
      <c r="M16" s="234">
        <v>0</v>
      </c>
      <c r="N16" s="42">
        <v>29</v>
      </c>
      <c r="O16" s="43">
        <v>35</v>
      </c>
      <c r="P16" s="17">
        <v>28</v>
      </c>
      <c r="Q16" s="15">
        <v>0</v>
      </c>
      <c r="R16" s="43">
        <v>0</v>
      </c>
      <c r="S16" s="17">
        <v>0</v>
      </c>
      <c r="T16" s="15">
        <v>0</v>
      </c>
      <c r="U16" s="43">
        <v>0</v>
      </c>
      <c r="V16" s="17">
        <v>0</v>
      </c>
      <c r="W16" s="72">
        <f t="shared" si="0"/>
        <v>92</v>
      </c>
      <c r="X16" s="78">
        <f t="shared" si="1"/>
        <v>0</v>
      </c>
      <c r="Y16" s="73">
        <f t="shared" si="2"/>
        <v>0</v>
      </c>
      <c r="Z16" s="73">
        <f t="shared" si="3"/>
        <v>0</v>
      </c>
      <c r="AA16" s="79">
        <f t="shared" si="4"/>
        <v>0</v>
      </c>
      <c r="AB16" s="80">
        <f t="shared" si="5"/>
        <v>92</v>
      </c>
    </row>
    <row r="17" spans="1:28" ht="15">
      <c r="A17" s="14">
        <v>12</v>
      </c>
      <c r="B17" s="338" t="s">
        <v>53</v>
      </c>
      <c r="C17" s="275">
        <v>12168</v>
      </c>
      <c r="D17" s="94">
        <v>27</v>
      </c>
      <c r="E17" s="96">
        <v>0</v>
      </c>
      <c r="F17" s="223">
        <v>0</v>
      </c>
      <c r="G17" s="234">
        <v>0</v>
      </c>
      <c r="H17" s="42">
        <v>0</v>
      </c>
      <c r="I17" s="43">
        <v>0</v>
      </c>
      <c r="J17" s="44">
        <v>0</v>
      </c>
      <c r="K17" s="96">
        <v>30</v>
      </c>
      <c r="L17" s="223">
        <v>30</v>
      </c>
      <c r="M17" s="234">
        <v>28</v>
      </c>
      <c r="N17" s="42">
        <v>0</v>
      </c>
      <c r="O17" s="43">
        <v>0</v>
      </c>
      <c r="P17" s="17">
        <v>0</v>
      </c>
      <c r="Q17" s="15">
        <v>0</v>
      </c>
      <c r="R17" s="43">
        <v>0</v>
      </c>
      <c r="S17" s="17">
        <v>0</v>
      </c>
      <c r="T17" s="15">
        <v>0</v>
      </c>
      <c r="U17" s="43">
        <v>0</v>
      </c>
      <c r="V17" s="17">
        <v>0</v>
      </c>
      <c r="W17" s="72">
        <f t="shared" si="0"/>
        <v>88</v>
      </c>
      <c r="X17" s="78">
        <f t="shared" si="1"/>
        <v>0</v>
      </c>
      <c r="Y17" s="73">
        <f t="shared" si="2"/>
        <v>0</v>
      </c>
      <c r="Z17" s="73">
        <f t="shared" si="3"/>
        <v>0</v>
      </c>
      <c r="AA17" s="79">
        <f t="shared" si="4"/>
        <v>0</v>
      </c>
      <c r="AB17" s="80">
        <f t="shared" si="5"/>
        <v>88</v>
      </c>
    </row>
    <row r="18" spans="1:28" ht="15">
      <c r="A18" s="14">
        <v>13</v>
      </c>
      <c r="B18" s="338" t="s">
        <v>60</v>
      </c>
      <c r="C18" s="276" t="s">
        <v>128</v>
      </c>
      <c r="D18" s="94">
        <v>55</v>
      </c>
      <c r="E18" s="96">
        <v>28</v>
      </c>
      <c r="F18" s="223">
        <v>29</v>
      </c>
      <c r="G18" s="234">
        <v>30</v>
      </c>
      <c r="H18" s="42">
        <v>0</v>
      </c>
      <c r="I18" s="43">
        <v>0</v>
      </c>
      <c r="J18" s="44">
        <v>0</v>
      </c>
      <c r="K18" s="96">
        <v>0</v>
      </c>
      <c r="L18" s="223">
        <v>0</v>
      </c>
      <c r="M18" s="234">
        <v>0</v>
      </c>
      <c r="N18" s="42">
        <v>0</v>
      </c>
      <c r="O18" s="43">
        <v>0</v>
      </c>
      <c r="P18" s="17">
        <v>0</v>
      </c>
      <c r="Q18" s="15">
        <v>0</v>
      </c>
      <c r="R18" s="43">
        <v>0</v>
      </c>
      <c r="S18" s="17">
        <v>0</v>
      </c>
      <c r="T18" s="15">
        <v>0</v>
      </c>
      <c r="U18" s="43">
        <v>0</v>
      </c>
      <c r="V18" s="17">
        <v>0</v>
      </c>
      <c r="W18" s="72">
        <f t="shared" si="0"/>
        <v>87</v>
      </c>
      <c r="X18" s="78">
        <f t="shared" si="1"/>
        <v>0</v>
      </c>
      <c r="Y18" s="73">
        <f t="shared" si="2"/>
        <v>0</v>
      </c>
      <c r="Z18" s="73">
        <f t="shared" si="3"/>
        <v>0</v>
      </c>
      <c r="AA18" s="79">
        <f t="shared" si="4"/>
        <v>0</v>
      </c>
      <c r="AB18" s="80">
        <f t="shared" si="5"/>
        <v>87</v>
      </c>
    </row>
    <row r="19" spans="1:28" ht="15">
      <c r="A19" s="14">
        <v>14</v>
      </c>
      <c r="B19" s="338" t="s">
        <v>96</v>
      </c>
      <c r="C19" s="276">
        <v>2733</v>
      </c>
      <c r="D19" s="94">
        <v>48</v>
      </c>
      <c r="E19" s="96">
        <v>0</v>
      </c>
      <c r="F19" s="223">
        <v>0</v>
      </c>
      <c r="G19" s="234">
        <v>0</v>
      </c>
      <c r="H19" s="42">
        <v>0</v>
      </c>
      <c r="I19" s="43">
        <v>0</v>
      </c>
      <c r="J19" s="44">
        <v>0</v>
      </c>
      <c r="K19" s="96">
        <v>0</v>
      </c>
      <c r="L19" s="223">
        <v>0</v>
      </c>
      <c r="M19" s="234">
        <v>0</v>
      </c>
      <c r="N19" s="42">
        <v>0</v>
      </c>
      <c r="O19" s="43">
        <v>0</v>
      </c>
      <c r="P19" s="17">
        <v>0</v>
      </c>
      <c r="Q19" s="15">
        <v>28</v>
      </c>
      <c r="R19" s="43">
        <v>26</v>
      </c>
      <c r="S19" s="17">
        <v>25</v>
      </c>
      <c r="T19" s="15">
        <v>0</v>
      </c>
      <c r="U19" s="43">
        <v>0</v>
      </c>
      <c r="V19" s="17">
        <v>0</v>
      </c>
      <c r="W19" s="72">
        <f t="shared" si="0"/>
        <v>79</v>
      </c>
      <c r="X19" s="78">
        <f t="shared" si="1"/>
        <v>0</v>
      </c>
      <c r="Y19" s="73">
        <f t="shared" si="2"/>
        <v>0</v>
      </c>
      <c r="Z19" s="73">
        <f t="shared" si="3"/>
        <v>0</v>
      </c>
      <c r="AA19" s="79">
        <f t="shared" si="4"/>
        <v>0</v>
      </c>
      <c r="AB19" s="80">
        <f t="shared" si="5"/>
        <v>79</v>
      </c>
    </row>
    <row r="20" spans="1:28" ht="15">
      <c r="A20" s="14">
        <v>15</v>
      </c>
      <c r="B20" s="338" t="s">
        <v>45</v>
      </c>
      <c r="C20" s="276">
        <v>2384</v>
      </c>
      <c r="D20" s="94">
        <v>47</v>
      </c>
      <c r="E20" s="96">
        <v>0</v>
      </c>
      <c r="F20" s="223">
        <v>0</v>
      </c>
      <c r="G20" s="234">
        <v>0</v>
      </c>
      <c r="H20" s="42">
        <v>0</v>
      </c>
      <c r="I20" s="43">
        <v>0</v>
      </c>
      <c r="J20" s="44">
        <v>0</v>
      </c>
      <c r="K20" s="96">
        <v>0</v>
      </c>
      <c r="L20" s="223">
        <v>0</v>
      </c>
      <c r="M20" s="234">
        <v>0</v>
      </c>
      <c r="N20" s="42">
        <v>0</v>
      </c>
      <c r="O20" s="43">
        <v>0</v>
      </c>
      <c r="P20" s="17">
        <v>0</v>
      </c>
      <c r="Q20" s="15">
        <v>20</v>
      </c>
      <c r="R20" s="43">
        <v>30</v>
      </c>
      <c r="S20" s="17">
        <v>28</v>
      </c>
      <c r="T20" s="15">
        <v>0</v>
      </c>
      <c r="U20" s="43">
        <v>0</v>
      </c>
      <c r="V20" s="17">
        <v>0</v>
      </c>
      <c r="W20" s="72">
        <f t="shared" si="0"/>
        <v>78</v>
      </c>
      <c r="X20" s="78">
        <f t="shared" si="1"/>
        <v>0</v>
      </c>
      <c r="Y20" s="73">
        <f t="shared" si="2"/>
        <v>0</v>
      </c>
      <c r="Z20" s="73">
        <f t="shared" si="3"/>
        <v>0</v>
      </c>
      <c r="AA20" s="79">
        <f t="shared" si="4"/>
        <v>0</v>
      </c>
      <c r="AB20" s="80">
        <f t="shared" si="5"/>
        <v>78</v>
      </c>
    </row>
    <row r="21" spans="1:28" ht="15">
      <c r="A21" s="14">
        <v>16</v>
      </c>
      <c r="B21" s="338" t="s">
        <v>171</v>
      </c>
      <c r="C21" s="276">
        <v>7442</v>
      </c>
      <c r="D21" s="94">
        <v>86</v>
      </c>
      <c r="E21" s="96">
        <v>0</v>
      </c>
      <c r="F21" s="223">
        <v>0</v>
      </c>
      <c r="G21" s="234">
        <v>0</v>
      </c>
      <c r="H21" s="42">
        <v>0</v>
      </c>
      <c r="I21" s="43">
        <v>0</v>
      </c>
      <c r="J21" s="44">
        <v>0</v>
      </c>
      <c r="K21" s="96">
        <v>0</v>
      </c>
      <c r="L21" s="223">
        <v>0</v>
      </c>
      <c r="M21" s="234">
        <v>0</v>
      </c>
      <c r="N21" s="42">
        <v>0</v>
      </c>
      <c r="O21" s="43">
        <v>0</v>
      </c>
      <c r="P21" s="17">
        <v>0</v>
      </c>
      <c r="Q21" s="15">
        <v>27</v>
      </c>
      <c r="R21" s="43">
        <v>25</v>
      </c>
      <c r="S21" s="17">
        <v>26</v>
      </c>
      <c r="T21" s="15">
        <v>0</v>
      </c>
      <c r="U21" s="43">
        <v>0</v>
      </c>
      <c r="V21" s="17">
        <v>0</v>
      </c>
      <c r="W21" s="72">
        <f t="shared" si="0"/>
        <v>78</v>
      </c>
      <c r="X21" s="78">
        <f t="shared" si="1"/>
        <v>0</v>
      </c>
      <c r="Y21" s="73">
        <f t="shared" si="2"/>
        <v>0</v>
      </c>
      <c r="Z21" s="73">
        <f t="shared" si="3"/>
        <v>0</v>
      </c>
      <c r="AA21" s="79">
        <f t="shared" si="4"/>
        <v>0</v>
      </c>
      <c r="AB21" s="80">
        <f t="shared" si="5"/>
        <v>78</v>
      </c>
    </row>
    <row r="22" spans="1:28" ht="15">
      <c r="A22" s="14">
        <v>17</v>
      </c>
      <c r="B22" s="309" t="s">
        <v>97</v>
      </c>
      <c r="C22" s="275">
        <v>11997</v>
      </c>
      <c r="D22" s="94">
        <v>25</v>
      </c>
      <c r="E22" s="96">
        <v>19</v>
      </c>
      <c r="F22" s="223">
        <v>23</v>
      </c>
      <c r="G22" s="234">
        <v>28</v>
      </c>
      <c r="H22" s="42">
        <v>0</v>
      </c>
      <c r="I22" s="43">
        <v>0</v>
      </c>
      <c r="J22" s="44">
        <v>0</v>
      </c>
      <c r="K22" s="96">
        <v>0</v>
      </c>
      <c r="L22" s="223">
        <v>0</v>
      </c>
      <c r="M22" s="234">
        <v>0</v>
      </c>
      <c r="N22" s="42">
        <v>0</v>
      </c>
      <c r="O22" s="43">
        <v>0</v>
      </c>
      <c r="P22" s="17">
        <v>0</v>
      </c>
      <c r="Q22" s="15">
        <v>0</v>
      </c>
      <c r="R22" s="43">
        <v>0</v>
      </c>
      <c r="S22" s="17">
        <v>0</v>
      </c>
      <c r="T22" s="15">
        <v>0</v>
      </c>
      <c r="U22" s="43">
        <v>0</v>
      </c>
      <c r="V22" s="17">
        <v>0</v>
      </c>
      <c r="W22" s="72">
        <f t="shared" si="0"/>
        <v>70</v>
      </c>
      <c r="X22" s="78">
        <f t="shared" si="1"/>
        <v>0</v>
      </c>
      <c r="Y22" s="73">
        <f t="shared" si="2"/>
        <v>0</v>
      </c>
      <c r="Z22" s="73">
        <f t="shared" si="3"/>
        <v>0</v>
      </c>
      <c r="AA22" s="79">
        <f t="shared" si="4"/>
        <v>0</v>
      </c>
      <c r="AB22" s="80">
        <f t="shared" si="5"/>
        <v>70</v>
      </c>
    </row>
    <row r="23" spans="1:28" ht="15">
      <c r="A23" s="14">
        <v>18</v>
      </c>
      <c r="B23" s="309" t="s">
        <v>57</v>
      </c>
      <c r="C23" s="275">
        <v>2367</v>
      </c>
      <c r="D23" s="94">
        <v>63</v>
      </c>
      <c r="E23" s="96">
        <v>19</v>
      </c>
      <c r="F23" s="223">
        <v>27</v>
      </c>
      <c r="G23" s="234">
        <v>24</v>
      </c>
      <c r="H23" s="42">
        <v>0</v>
      </c>
      <c r="I23" s="43">
        <v>0</v>
      </c>
      <c r="J23" s="44">
        <v>0</v>
      </c>
      <c r="K23" s="96">
        <v>0</v>
      </c>
      <c r="L23" s="223">
        <v>0</v>
      </c>
      <c r="M23" s="234">
        <v>0</v>
      </c>
      <c r="N23" s="42">
        <v>0</v>
      </c>
      <c r="O23" s="43">
        <v>0</v>
      </c>
      <c r="P23" s="17">
        <v>0</v>
      </c>
      <c r="Q23" s="15">
        <v>0</v>
      </c>
      <c r="R23" s="43">
        <v>0</v>
      </c>
      <c r="S23" s="17">
        <v>0</v>
      </c>
      <c r="T23" s="15">
        <v>0</v>
      </c>
      <c r="U23" s="43">
        <v>0</v>
      </c>
      <c r="V23" s="17">
        <v>0</v>
      </c>
      <c r="W23" s="72">
        <f t="shared" si="0"/>
        <v>70</v>
      </c>
      <c r="X23" s="78">
        <f t="shared" si="1"/>
        <v>0</v>
      </c>
      <c r="Y23" s="73">
        <f t="shared" si="2"/>
        <v>0</v>
      </c>
      <c r="Z23" s="73">
        <f t="shared" si="3"/>
        <v>0</v>
      </c>
      <c r="AA23" s="79">
        <f t="shared" si="4"/>
        <v>0</v>
      </c>
      <c r="AB23" s="80">
        <f t="shared" si="5"/>
        <v>70</v>
      </c>
    </row>
    <row r="24" spans="1:28" ht="15">
      <c r="A24" s="14">
        <v>19</v>
      </c>
      <c r="B24" s="338" t="s">
        <v>62</v>
      </c>
      <c r="C24" s="275">
        <v>2921</v>
      </c>
      <c r="D24" s="94">
        <v>100</v>
      </c>
      <c r="E24" s="96">
        <v>0</v>
      </c>
      <c r="F24" s="223">
        <v>0</v>
      </c>
      <c r="G24" s="234">
        <v>0</v>
      </c>
      <c r="H24" s="42">
        <v>21</v>
      </c>
      <c r="I24" s="43">
        <v>0</v>
      </c>
      <c r="J24" s="44">
        <v>0</v>
      </c>
      <c r="K24" s="96">
        <v>0</v>
      </c>
      <c r="L24" s="223">
        <v>0</v>
      </c>
      <c r="M24" s="234">
        <v>0</v>
      </c>
      <c r="N24" s="42">
        <v>0</v>
      </c>
      <c r="O24" s="43">
        <v>0</v>
      </c>
      <c r="P24" s="17">
        <v>0</v>
      </c>
      <c r="Q24" s="15">
        <v>0</v>
      </c>
      <c r="R24" s="43">
        <v>0</v>
      </c>
      <c r="S24" s="17">
        <v>0</v>
      </c>
      <c r="T24" s="15">
        <v>0</v>
      </c>
      <c r="U24" s="43">
        <v>0</v>
      </c>
      <c r="V24" s="17">
        <v>0</v>
      </c>
      <c r="W24" s="72">
        <f t="shared" si="0"/>
        <v>21</v>
      </c>
      <c r="X24" s="78">
        <f t="shared" si="1"/>
        <v>0</v>
      </c>
      <c r="Y24" s="73">
        <f t="shared" si="2"/>
        <v>0</v>
      </c>
      <c r="Z24" s="73">
        <f t="shared" si="3"/>
        <v>0</v>
      </c>
      <c r="AA24" s="79">
        <f t="shared" si="4"/>
        <v>0</v>
      </c>
      <c r="AB24" s="80">
        <f t="shared" si="5"/>
        <v>21</v>
      </c>
    </row>
    <row r="25" spans="3:28" s="23" customFormat="1" ht="12.75" customHeight="1">
      <c r="C25" s="133"/>
      <c r="E25" s="143">
        <v>10</v>
      </c>
      <c r="F25" s="143"/>
      <c r="G25" s="143"/>
      <c r="H25" s="143">
        <v>8</v>
      </c>
      <c r="I25" s="143"/>
      <c r="J25" s="143"/>
      <c r="K25" s="143">
        <v>9</v>
      </c>
      <c r="L25" s="143"/>
      <c r="M25" s="143"/>
      <c r="N25" s="143">
        <v>6</v>
      </c>
      <c r="O25" s="143"/>
      <c r="P25" s="143"/>
      <c r="Q25" s="143">
        <v>9</v>
      </c>
      <c r="R25" s="143"/>
      <c r="S25" s="143"/>
      <c r="T25" s="143">
        <v>4</v>
      </c>
      <c r="U25" s="143"/>
      <c r="V25" s="143"/>
      <c r="W25" s="24"/>
      <c r="X25" s="2"/>
      <c r="Y25" s="2"/>
      <c r="Z25" s="2"/>
      <c r="AA25" s="2"/>
      <c r="AB25" s="1"/>
    </row>
    <row r="26" spans="2:23" ht="12.75" customHeight="1">
      <c r="B26" s="142" t="s">
        <v>28</v>
      </c>
      <c r="C26" s="142"/>
      <c r="D26" s="142"/>
      <c r="E26" s="142"/>
      <c r="F26" s="142"/>
      <c r="G26" s="14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3" ht="15">
      <c r="B27" s="142"/>
      <c r="C27" s="142"/>
      <c r="D27" s="142"/>
      <c r="E27" s="142"/>
      <c r="F27" s="142"/>
      <c r="G27" s="14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</sheetData>
  <sheetProtection selectLockedCells="1" selectUnlockedCells="1"/>
  <mergeCells count="25">
    <mergeCell ref="A1:W2"/>
    <mergeCell ref="A3:D4"/>
    <mergeCell ref="E3:G3"/>
    <mergeCell ref="H3:J3"/>
    <mergeCell ref="K3:M3"/>
    <mergeCell ref="Q3:S3"/>
    <mergeCell ref="T3:V3"/>
    <mergeCell ref="W3:W5"/>
    <mergeCell ref="E4:G4"/>
    <mergeCell ref="AA3:AA5"/>
    <mergeCell ref="K4:M4"/>
    <mergeCell ref="N4:P4"/>
    <mergeCell ref="Q4:S4"/>
    <mergeCell ref="T4:V4"/>
    <mergeCell ref="X3:Z4"/>
    <mergeCell ref="AB3:AB5"/>
    <mergeCell ref="B26:G27"/>
    <mergeCell ref="E25:G25"/>
    <mergeCell ref="H25:J25"/>
    <mergeCell ref="K25:M25"/>
    <mergeCell ref="N25:P25"/>
    <mergeCell ref="Q25:S25"/>
    <mergeCell ref="T25:V25"/>
    <mergeCell ref="H4:J4"/>
    <mergeCell ref="N3:P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"/>
  <sheetViews>
    <sheetView zoomScale="90" zoomScaleNormal="90" zoomScalePageLayoutView="0" workbookViewId="0" topLeftCell="A1">
      <selection activeCell="C17" sqref="C17"/>
    </sheetView>
  </sheetViews>
  <sheetFormatPr defaultColWidth="8.7109375" defaultRowHeight="12.75"/>
  <cols>
    <col min="1" max="1" width="5.28125" style="1" customWidth="1"/>
    <col min="2" max="2" width="19.140625" style="1" customWidth="1"/>
    <col min="3" max="3" width="10.8515625" style="2" customWidth="1"/>
    <col min="4" max="4" width="9.0039062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5.140625" style="2" customWidth="1"/>
    <col min="28" max="28" width="4.28125" style="2" customWidth="1"/>
    <col min="29" max="29" width="5.28125" style="2" customWidth="1"/>
    <col min="30" max="30" width="5.28125" style="1" customWidth="1"/>
    <col min="31" max="31" width="5.8515625" style="1" customWidth="1"/>
    <col min="32" max="33" width="6.421875" style="1" customWidth="1"/>
    <col min="34" max="34" width="5.8515625" style="1" customWidth="1"/>
    <col min="35" max="16384" width="8.7109375" style="1" customWidth="1"/>
  </cols>
  <sheetData>
    <row r="1" spans="1:32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3"/>
      <c r="AF1" s="3"/>
    </row>
    <row r="2" spans="1:32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3"/>
      <c r="AF2" s="3"/>
    </row>
    <row r="3" spans="1:43" ht="12.75" customHeight="1" thickBot="1">
      <c r="A3" s="152"/>
      <c r="B3" s="152"/>
      <c r="C3" s="152"/>
      <c r="D3" s="152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50" t="s">
        <v>134</v>
      </c>
      <c r="X3" s="150"/>
      <c r="Y3" s="150"/>
      <c r="Z3" s="150" t="s">
        <v>135</v>
      </c>
      <c r="AA3" s="150"/>
      <c r="AB3" s="150"/>
      <c r="AC3" s="150" t="s">
        <v>136</v>
      </c>
      <c r="AD3" s="150"/>
      <c r="AE3" s="150"/>
      <c r="AF3" s="150" t="s">
        <v>137</v>
      </c>
      <c r="AG3" s="150"/>
      <c r="AH3" s="153"/>
      <c r="AI3" s="144" t="s">
        <v>7</v>
      </c>
      <c r="AJ3" s="148" t="s">
        <v>8</v>
      </c>
      <c r="AK3" s="149"/>
      <c r="AL3" s="149"/>
      <c r="AM3" s="149"/>
      <c r="AN3" s="149"/>
      <c r="AO3" s="149"/>
      <c r="AP3" s="146" t="s">
        <v>9</v>
      </c>
      <c r="AQ3" s="147" t="s">
        <v>10</v>
      </c>
    </row>
    <row r="4" spans="1:43" ht="15.75" thickBot="1">
      <c r="A4" s="152"/>
      <c r="B4" s="152"/>
      <c r="C4" s="152"/>
      <c r="D4" s="152"/>
      <c r="E4" s="141">
        <v>43134</v>
      </c>
      <c r="F4" s="141"/>
      <c r="G4" s="141"/>
      <c r="H4" s="141">
        <v>43183</v>
      </c>
      <c r="I4" s="141"/>
      <c r="J4" s="141"/>
      <c r="K4" s="141">
        <v>43204</v>
      </c>
      <c r="L4" s="141"/>
      <c r="M4" s="141"/>
      <c r="N4" s="141">
        <v>43239</v>
      </c>
      <c r="O4" s="141"/>
      <c r="P4" s="141"/>
      <c r="Q4" s="141">
        <v>43281</v>
      </c>
      <c r="R4" s="141"/>
      <c r="S4" s="141"/>
      <c r="T4" s="141">
        <v>43295</v>
      </c>
      <c r="U4" s="141"/>
      <c r="V4" s="141"/>
      <c r="W4" s="141">
        <v>43316</v>
      </c>
      <c r="X4" s="141"/>
      <c r="Y4" s="141"/>
      <c r="Z4" s="141">
        <v>43379</v>
      </c>
      <c r="AA4" s="141"/>
      <c r="AB4" s="141"/>
      <c r="AC4" s="141">
        <v>43393</v>
      </c>
      <c r="AD4" s="141"/>
      <c r="AE4" s="141"/>
      <c r="AF4" s="141">
        <v>43435</v>
      </c>
      <c r="AG4" s="141"/>
      <c r="AH4" s="141"/>
      <c r="AI4" s="145"/>
      <c r="AJ4" s="148"/>
      <c r="AK4" s="149"/>
      <c r="AL4" s="149"/>
      <c r="AM4" s="149"/>
      <c r="AN4" s="149"/>
      <c r="AO4" s="149"/>
      <c r="AP4" s="146"/>
      <c r="AQ4" s="147"/>
    </row>
    <row r="5" spans="1:43" s="8" customFormat="1" ht="46.5" customHeight="1" thickBot="1">
      <c r="A5" s="27" t="s">
        <v>11</v>
      </c>
      <c r="B5" s="4" t="s">
        <v>12</v>
      </c>
      <c r="C5" s="49" t="s">
        <v>13</v>
      </c>
      <c r="D5" s="5" t="s">
        <v>14</v>
      </c>
      <c r="E5" s="58">
        <v>1</v>
      </c>
      <c r="F5" s="59">
        <v>2</v>
      </c>
      <c r="G5" s="60">
        <v>3</v>
      </c>
      <c r="H5" s="58">
        <v>1</v>
      </c>
      <c r="I5" s="59">
        <v>2</v>
      </c>
      <c r="J5" s="60">
        <v>3</v>
      </c>
      <c r="K5" s="58">
        <v>1</v>
      </c>
      <c r="L5" s="61">
        <v>2</v>
      </c>
      <c r="M5" s="60">
        <v>3</v>
      </c>
      <c r="N5" s="58">
        <v>1</v>
      </c>
      <c r="O5" s="61">
        <v>2</v>
      </c>
      <c r="P5" s="60">
        <v>3</v>
      </c>
      <c r="Q5" s="58">
        <v>1</v>
      </c>
      <c r="R5" s="61">
        <v>2</v>
      </c>
      <c r="S5" s="60">
        <v>3</v>
      </c>
      <c r="T5" s="58">
        <v>1</v>
      </c>
      <c r="U5" s="61">
        <v>2</v>
      </c>
      <c r="V5" s="60">
        <v>3</v>
      </c>
      <c r="W5" s="58">
        <v>1</v>
      </c>
      <c r="X5" s="61">
        <v>2</v>
      </c>
      <c r="Y5" s="60">
        <v>3</v>
      </c>
      <c r="Z5" s="58">
        <v>1</v>
      </c>
      <c r="AA5" s="59">
        <v>2</v>
      </c>
      <c r="AB5" s="60">
        <v>3</v>
      </c>
      <c r="AC5" s="58">
        <v>1</v>
      </c>
      <c r="AD5" s="59">
        <v>2</v>
      </c>
      <c r="AE5" s="60">
        <v>3</v>
      </c>
      <c r="AF5" s="58">
        <v>1</v>
      </c>
      <c r="AG5" s="59">
        <v>2</v>
      </c>
      <c r="AH5" s="67">
        <v>3</v>
      </c>
      <c r="AI5" s="145"/>
      <c r="AJ5" s="68" t="s">
        <v>15</v>
      </c>
      <c r="AK5" s="7" t="s">
        <v>16</v>
      </c>
      <c r="AL5" s="7" t="s">
        <v>17</v>
      </c>
      <c r="AM5" s="7" t="s">
        <v>18</v>
      </c>
      <c r="AN5" s="7" t="s">
        <v>19</v>
      </c>
      <c r="AO5" s="7" t="s">
        <v>29</v>
      </c>
      <c r="AP5" s="146"/>
      <c r="AQ5" s="147"/>
    </row>
    <row r="6" spans="1:43" ht="15">
      <c r="A6" s="92">
        <v>1</v>
      </c>
      <c r="B6" s="281" t="s">
        <v>21</v>
      </c>
      <c r="C6" s="276">
        <v>2905</v>
      </c>
      <c r="D6" s="277">
        <v>30</v>
      </c>
      <c r="E6" s="262">
        <v>32</v>
      </c>
      <c r="F6" s="263">
        <v>25</v>
      </c>
      <c r="G6" s="264">
        <v>32</v>
      </c>
      <c r="H6" s="265">
        <v>35</v>
      </c>
      <c r="I6" s="266">
        <v>35</v>
      </c>
      <c r="J6" s="267">
        <v>35</v>
      </c>
      <c r="K6" s="265">
        <v>32</v>
      </c>
      <c r="L6" s="266">
        <v>26</v>
      </c>
      <c r="M6" s="267">
        <v>35</v>
      </c>
      <c r="N6" s="265">
        <v>35</v>
      </c>
      <c r="O6" s="266">
        <v>32</v>
      </c>
      <c r="P6" s="267">
        <v>32</v>
      </c>
      <c r="Q6" s="265">
        <v>30</v>
      </c>
      <c r="R6" s="266">
        <v>32</v>
      </c>
      <c r="S6" s="267">
        <v>35</v>
      </c>
      <c r="T6" s="265">
        <v>35</v>
      </c>
      <c r="U6" s="266">
        <v>35</v>
      </c>
      <c r="V6" s="267">
        <v>35</v>
      </c>
      <c r="W6" s="265">
        <v>32</v>
      </c>
      <c r="X6" s="266">
        <v>35</v>
      </c>
      <c r="Y6" s="267">
        <v>35</v>
      </c>
      <c r="Z6" s="268">
        <v>35</v>
      </c>
      <c r="AA6" s="269">
        <v>35</v>
      </c>
      <c r="AB6" s="270">
        <v>35</v>
      </c>
      <c r="AC6" s="268">
        <v>30</v>
      </c>
      <c r="AD6" s="269">
        <v>28</v>
      </c>
      <c r="AE6" s="270">
        <v>32</v>
      </c>
      <c r="AF6" s="268">
        <v>32</v>
      </c>
      <c r="AG6" s="269">
        <v>35</v>
      </c>
      <c r="AH6" s="271">
        <v>27</v>
      </c>
      <c r="AI6" s="278">
        <f aca="true" t="shared" si="0" ref="AI6:AI17">SUM(E6:AH6)</f>
        <v>979</v>
      </c>
      <c r="AJ6" s="55">
        <f>SMALL(C6:AH6,1)</f>
        <v>25</v>
      </c>
      <c r="AK6" s="11">
        <f aca="true" t="shared" si="1" ref="AK6:AK17">SMALL(E6:AH6,2)</f>
        <v>26</v>
      </c>
      <c r="AL6" s="11">
        <f aca="true" t="shared" si="2" ref="AL6:AL17">SMALL(E6:AH6,3)</f>
        <v>27</v>
      </c>
      <c r="AM6" s="11">
        <v>27</v>
      </c>
      <c r="AN6" s="11">
        <v>28</v>
      </c>
      <c r="AO6" s="11">
        <v>30</v>
      </c>
      <c r="AP6" s="12">
        <f aca="true" t="shared" si="3" ref="AP6:AP17">SUM(AJ6:AO6)</f>
        <v>163</v>
      </c>
      <c r="AQ6" s="13">
        <f aca="true" t="shared" si="4" ref="AQ6:AQ17">SUM(AI6-AP6)</f>
        <v>816</v>
      </c>
    </row>
    <row r="7" spans="1:43" ht="15.75" thickBot="1">
      <c r="A7" s="87">
        <v>2</v>
      </c>
      <c r="B7" s="282" t="s">
        <v>77</v>
      </c>
      <c r="C7" s="275">
        <v>14655</v>
      </c>
      <c r="D7" s="274">
        <v>45</v>
      </c>
      <c r="E7" s="262">
        <v>27</v>
      </c>
      <c r="F7" s="263">
        <v>27</v>
      </c>
      <c r="G7" s="264">
        <v>29</v>
      </c>
      <c r="H7" s="265">
        <v>30</v>
      </c>
      <c r="I7" s="266">
        <v>30</v>
      </c>
      <c r="J7" s="267">
        <v>32</v>
      </c>
      <c r="K7" s="265">
        <v>29</v>
      </c>
      <c r="L7" s="266">
        <v>28</v>
      </c>
      <c r="M7" s="267">
        <v>28</v>
      </c>
      <c r="N7" s="265">
        <v>28</v>
      </c>
      <c r="O7" s="266">
        <v>28</v>
      </c>
      <c r="P7" s="267">
        <v>29</v>
      </c>
      <c r="Q7" s="265">
        <v>27</v>
      </c>
      <c r="R7" s="266">
        <v>27</v>
      </c>
      <c r="S7" s="267">
        <v>28</v>
      </c>
      <c r="T7" s="265">
        <v>29</v>
      </c>
      <c r="U7" s="266">
        <v>29</v>
      </c>
      <c r="V7" s="267">
        <v>30</v>
      </c>
      <c r="W7" s="265">
        <v>30</v>
      </c>
      <c r="X7" s="266">
        <v>30</v>
      </c>
      <c r="Y7" s="267">
        <v>30</v>
      </c>
      <c r="Z7" s="268">
        <v>0</v>
      </c>
      <c r="AA7" s="269">
        <v>0</v>
      </c>
      <c r="AB7" s="270">
        <v>29</v>
      </c>
      <c r="AC7" s="268">
        <v>35</v>
      </c>
      <c r="AD7" s="269">
        <v>27</v>
      </c>
      <c r="AE7" s="270">
        <v>29</v>
      </c>
      <c r="AF7" s="268">
        <v>35</v>
      </c>
      <c r="AG7" s="269">
        <v>32</v>
      </c>
      <c r="AH7" s="271">
        <v>35</v>
      </c>
      <c r="AI7" s="278">
        <f t="shared" si="0"/>
        <v>827</v>
      </c>
      <c r="AJ7" s="56">
        <f>SMALL(C7:AH7,1)</f>
        <v>0</v>
      </c>
      <c r="AK7" s="20">
        <f t="shared" si="1"/>
        <v>0</v>
      </c>
      <c r="AL7" s="20">
        <f t="shared" si="2"/>
        <v>27</v>
      </c>
      <c r="AM7" s="20">
        <v>0</v>
      </c>
      <c r="AN7" s="20">
        <v>0</v>
      </c>
      <c r="AO7" s="20">
        <v>0</v>
      </c>
      <c r="AP7" s="21">
        <f t="shared" si="3"/>
        <v>27</v>
      </c>
      <c r="AQ7" s="22">
        <f t="shared" si="4"/>
        <v>800</v>
      </c>
    </row>
    <row r="8" spans="1:43" ht="15">
      <c r="A8" s="92">
        <v>3</v>
      </c>
      <c r="B8" s="282" t="s">
        <v>24</v>
      </c>
      <c r="C8" s="275">
        <v>7384</v>
      </c>
      <c r="D8" s="280">
        <v>46</v>
      </c>
      <c r="E8" s="262">
        <v>30</v>
      </c>
      <c r="F8" s="263">
        <v>30</v>
      </c>
      <c r="G8" s="264">
        <v>28</v>
      </c>
      <c r="H8" s="265">
        <v>0</v>
      </c>
      <c r="I8" s="266">
        <v>28</v>
      </c>
      <c r="J8" s="267">
        <v>28</v>
      </c>
      <c r="K8" s="265">
        <v>30</v>
      </c>
      <c r="L8" s="266">
        <v>30</v>
      </c>
      <c r="M8" s="267">
        <v>26</v>
      </c>
      <c r="N8" s="265">
        <v>29</v>
      </c>
      <c r="O8" s="266">
        <v>30</v>
      </c>
      <c r="P8" s="267">
        <v>30</v>
      </c>
      <c r="Q8" s="265">
        <v>32</v>
      </c>
      <c r="R8" s="266">
        <v>30</v>
      </c>
      <c r="S8" s="267">
        <v>30</v>
      </c>
      <c r="T8" s="265">
        <v>32</v>
      </c>
      <c r="U8" s="266">
        <v>32</v>
      </c>
      <c r="V8" s="267">
        <v>32</v>
      </c>
      <c r="W8" s="265">
        <v>35</v>
      </c>
      <c r="X8" s="266">
        <v>32</v>
      </c>
      <c r="Y8" s="267">
        <v>32</v>
      </c>
      <c r="Z8" s="268">
        <v>0</v>
      </c>
      <c r="AA8" s="269">
        <v>0</v>
      </c>
      <c r="AB8" s="270">
        <v>0</v>
      </c>
      <c r="AC8" s="268">
        <v>32</v>
      </c>
      <c r="AD8" s="269">
        <v>35</v>
      </c>
      <c r="AE8" s="270">
        <v>35</v>
      </c>
      <c r="AF8" s="268">
        <v>29</v>
      </c>
      <c r="AG8" s="269">
        <v>29</v>
      </c>
      <c r="AH8" s="271">
        <v>32</v>
      </c>
      <c r="AI8" s="278">
        <f t="shared" si="0"/>
        <v>798</v>
      </c>
      <c r="AJ8" s="56">
        <f>SMALL(C8:AH8,1)</f>
        <v>0</v>
      </c>
      <c r="AK8" s="20">
        <f t="shared" si="1"/>
        <v>0</v>
      </c>
      <c r="AL8" s="20">
        <f t="shared" si="2"/>
        <v>0</v>
      </c>
      <c r="AM8" s="20">
        <f>SMALL(E8:AH8,4)</f>
        <v>0</v>
      </c>
      <c r="AN8" s="20">
        <v>0</v>
      </c>
      <c r="AO8" s="20">
        <v>0</v>
      </c>
      <c r="AP8" s="21">
        <f t="shared" si="3"/>
        <v>0</v>
      </c>
      <c r="AQ8" s="22">
        <f t="shared" si="4"/>
        <v>798</v>
      </c>
    </row>
    <row r="9" spans="1:43" ht="15.75" thickBot="1">
      <c r="A9" s="87">
        <v>4</v>
      </c>
      <c r="B9" s="282" t="s">
        <v>76</v>
      </c>
      <c r="C9" s="275">
        <v>14550</v>
      </c>
      <c r="D9" s="274">
        <v>36</v>
      </c>
      <c r="E9" s="262">
        <v>29</v>
      </c>
      <c r="F9" s="263">
        <v>28</v>
      </c>
      <c r="G9" s="264">
        <v>27</v>
      </c>
      <c r="H9" s="265">
        <v>28</v>
      </c>
      <c r="I9" s="266">
        <v>26</v>
      </c>
      <c r="J9" s="267">
        <v>27</v>
      </c>
      <c r="K9" s="265">
        <v>25</v>
      </c>
      <c r="L9" s="266">
        <v>27</v>
      </c>
      <c r="M9" s="267">
        <v>27</v>
      </c>
      <c r="N9" s="265">
        <v>27</v>
      </c>
      <c r="O9" s="266">
        <v>27</v>
      </c>
      <c r="P9" s="267">
        <v>27</v>
      </c>
      <c r="Q9" s="265">
        <v>29</v>
      </c>
      <c r="R9" s="266">
        <v>28</v>
      </c>
      <c r="S9" s="267">
        <v>22</v>
      </c>
      <c r="T9" s="265">
        <v>30</v>
      </c>
      <c r="U9" s="266">
        <v>30</v>
      </c>
      <c r="V9" s="267">
        <v>29</v>
      </c>
      <c r="W9" s="265">
        <v>0</v>
      </c>
      <c r="X9" s="266">
        <v>0</v>
      </c>
      <c r="Y9" s="267">
        <v>0</v>
      </c>
      <c r="Z9" s="268">
        <v>32</v>
      </c>
      <c r="AA9" s="269">
        <v>32</v>
      </c>
      <c r="AB9" s="270">
        <v>32</v>
      </c>
      <c r="AC9" s="268">
        <v>28</v>
      </c>
      <c r="AD9" s="269">
        <v>32</v>
      </c>
      <c r="AE9" s="270">
        <v>27</v>
      </c>
      <c r="AF9" s="268">
        <v>30</v>
      </c>
      <c r="AG9" s="269">
        <v>30</v>
      </c>
      <c r="AH9" s="271">
        <v>28</v>
      </c>
      <c r="AI9" s="278">
        <f t="shared" si="0"/>
        <v>764</v>
      </c>
      <c r="AJ9" s="56">
        <f>SMALL(C9:AH9,1)</f>
        <v>0</v>
      </c>
      <c r="AK9" s="20">
        <f t="shared" si="1"/>
        <v>0</v>
      </c>
      <c r="AL9" s="20">
        <f t="shared" si="2"/>
        <v>0</v>
      </c>
      <c r="AM9" s="20">
        <v>0</v>
      </c>
      <c r="AN9" s="20">
        <v>0</v>
      </c>
      <c r="AO9" s="20">
        <v>0</v>
      </c>
      <c r="AP9" s="21">
        <f t="shared" si="3"/>
        <v>0</v>
      </c>
      <c r="AQ9" s="22">
        <f t="shared" si="4"/>
        <v>764</v>
      </c>
    </row>
    <row r="10" spans="1:43" ht="15">
      <c r="A10" s="92">
        <v>5</v>
      </c>
      <c r="B10" s="282" t="s">
        <v>98</v>
      </c>
      <c r="C10" s="276">
        <v>16625</v>
      </c>
      <c r="D10" s="274">
        <v>77</v>
      </c>
      <c r="E10" s="262">
        <v>0</v>
      </c>
      <c r="F10" s="263">
        <v>0</v>
      </c>
      <c r="G10" s="264">
        <v>0</v>
      </c>
      <c r="H10" s="265">
        <v>27</v>
      </c>
      <c r="I10" s="266">
        <v>27</v>
      </c>
      <c r="J10" s="267">
        <v>26</v>
      </c>
      <c r="K10" s="265">
        <v>26</v>
      </c>
      <c r="L10" s="266">
        <v>21</v>
      </c>
      <c r="M10" s="267">
        <v>25</v>
      </c>
      <c r="N10" s="265">
        <v>26</v>
      </c>
      <c r="O10" s="266">
        <v>26</v>
      </c>
      <c r="P10" s="267">
        <v>26</v>
      </c>
      <c r="Q10" s="265">
        <v>0</v>
      </c>
      <c r="R10" s="266">
        <v>0</v>
      </c>
      <c r="S10" s="267">
        <v>0</v>
      </c>
      <c r="T10" s="265">
        <v>28</v>
      </c>
      <c r="U10" s="266">
        <v>27</v>
      </c>
      <c r="V10" s="267">
        <v>28</v>
      </c>
      <c r="W10" s="265">
        <v>0</v>
      </c>
      <c r="X10" s="266">
        <v>0</v>
      </c>
      <c r="Y10" s="267">
        <v>0</v>
      </c>
      <c r="Z10" s="268">
        <v>30</v>
      </c>
      <c r="AA10" s="269">
        <v>30</v>
      </c>
      <c r="AB10" s="270">
        <v>30</v>
      </c>
      <c r="AC10" s="268">
        <v>29</v>
      </c>
      <c r="AD10" s="269">
        <v>21</v>
      </c>
      <c r="AE10" s="270">
        <v>26</v>
      </c>
      <c r="AF10" s="268">
        <v>28</v>
      </c>
      <c r="AG10" s="269">
        <v>28</v>
      </c>
      <c r="AH10" s="271">
        <v>30</v>
      </c>
      <c r="AI10" s="278">
        <f t="shared" si="0"/>
        <v>565</v>
      </c>
      <c r="AJ10" s="56">
        <f aca="true" t="shared" si="5" ref="AJ10:AJ17">SMALL(E10:AH10,1)</f>
        <v>0</v>
      </c>
      <c r="AK10" s="20">
        <f t="shared" si="1"/>
        <v>0</v>
      </c>
      <c r="AL10" s="20">
        <f t="shared" si="2"/>
        <v>0</v>
      </c>
      <c r="AM10" s="20">
        <v>0</v>
      </c>
      <c r="AN10" s="20">
        <v>0</v>
      </c>
      <c r="AO10" s="20">
        <v>0</v>
      </c>
      <c r="AP10" s="21">
        <f t="shared" si="3"/>
        <v>0</v>
      </c>
      <c r="AQ10" s="22">
        <f t="shared" si="4"/>
        <v>565</v>
      </c>
    </row>
    <row r="11" spans="1:43" ht="15.75" thickBot="1">
      <c r="A11" s="87">
        <v>6</v>
      </c>
      <c r="B11" s="283" t="s">
        <v>23</v>
      </c>
      <c r="C11" s="275">
        <v>5246</v>
      </c>
      <c r="D11" s="274">
        <v>33</v>
      </c>
      <c r="E11" s="262">
        <v>0</v>
      </c>
      <c r="F11" s="263">
        <v>0</v>
      </c>
      <c r="G11" s="264">
        <v>0</v>
      </c>
      <c r="H11" s="265">
        <v>32</v>
      </c>
      <c r="I11" s="266">
        <v>32</v>
      </c>
      <c r="J11" s="267">
        <v>30</v>
      </c>
      <c r="K11" s="265">
        <v>28</v>
      </c>
      <c r="L11" s="266">
        <v>32</v>
      </c>
      <c r="M11" s="267">
        <v>30</v>
      </c>
      <c r="N11" s="265">
        <v>30</v>
      </c>
      <c r="O11" s="266">
        <v>29</v>
      </c>
      <c r="P11" s="267">
        <v>28</v>
      </c>
      <c r="Q11" s="265">
        <v>28</v>
      </c>
      <c r="R11" s="266">
        <v>29</v>
      </c>
      <c r="S11" s="267">
        <v>29</v>
      </c>
      <c r="T11" s="265">
        <v>0</v>
      </c>
      <c r="U11" s="266">
        <v>0</v>
      </c>
      <c r="V11" s="267">
        <v>0</v>
      </c>
      <c r="W11" s="265">
        <v>0</v>
      </c>
      <c r="X11" s="266">
        <v>0</v>
      </c>
      <c r="Y11" s="267">
        <v>0</v>
      </c>
      <c r="Z11" s="268">
        <v>0</v>
      </c>
      <c r="AA11" s="269">
        <v>0</v>
      </c>
      <c r="AB11" s="270">
        <v>0</v>
      </c>
      <c r="AC11" s="268">
        <v>25</v>
      </c>
      <c r="AD11" s="269">
        <v>29</v>
      </c>
      <c r="AE11" s="270">
        <v>30</v>
      </c>
      <c r="AF11" s="268">
        <v>0</v>
      </c>
      <c r="AG11" s="269">
        <v>0</v>
      </c>
      <c r="AH11" s="271">
        <v>0</v>
      </c>
      <c r="AI11" s="278">
        <f t="shared" si="0"/>
        <v>441</v>
      </c>
      <c r="AJ11" s="56">
        <f t="shared" si="5"/>
        <v>0</v>
      </c>
      <c r="AK11" s="20">
        <f t="shared" si="1"/>
        <v>0</v>
      </c>
      <c r="AL11" s="20">
        <f t="shared" si="2"/>
        <v>0</v>
      </c>
      <c r="AM11" s="20">
        <f>SMALL(E11:AH11,4)</f>
        <v>0</v>
      </c>
      <c r="AN11" s="20">
        <f>SMALL(D11:AG11,5)</f>
        <v>0</v>
      </c>
      <c r="AO11" s="20">
        <f>SMALL(E11:AH11,5)</f>
        <v>0</v>
      </c>
      <c r="AP11" s="21">
        <f t="shared" si="3"/>
        <v>0</v>
      </c>
      <c r="AQ11" s="22">
        <f t="shared" si="4"/>
        <v>441</v>
      </c>
    </row>
    <row r="12" spans="1:43" ht="15">
      <c r="A12" s="92">
        <v>7</v>
      </c>
      <c r="B12" s="282" t="s">
        <v>75</v>
      </c>
      <c r="C12" s="276" t="s">
        <v>106</v>
      </c>
      <c r="D12" s="274">
        <v>11</v>
      </c>
      <c r="E12" s="262">
        <v>32</v>
      </c>
      <c r="F12" s="263">
        <v>35</v>
      </c>
      <c r="G12" s="264">
        <v>32</v>
      </c>
      <c r="H12" s="265">
        <v>0</v>
      </c>
      <c r="I12" s="266">
        <v>0</v>
      </c>
      <c r="J12" s="267">
        <v>0</v>
      </c>
      <c r="K12" s="265">
        <v>35</v>
      </c>
      <c r="L12" s="266">
        <v>35</v>
      </c>
      <c r="M12" s="267">
        <v>32</v>
      </c>
      <c r="N12" s="265">
        <v>32</v>
      </c>
      <c r="O12" s="266">
        <v>35</v>
      </c>
      <c r="P12" s="267">
        <v>35</v>
      </c>
      <c r="Q12" s="265">
        <v>35</v>
      </c>
      <c r="R12" s="266">
        <v>35</v>
      </c>
      <c r="S12" s="267">
        <v>32</v>
      </c>
      <c r="T12" s="265">
        <v>0</v>
      </c>
      <c r="U12" s="266">
        <v>0</v>
      </c>
      <c r="V12" s="267">
        <v>0</v>
      </c>
      <c r="W12" s="265">
        <v>0</v>
      </c>
      <c r="X12" s="266">
        <v>0</v>
      </c>
      <c r="Y12" s="267">
        <v>0</v>
      </c>
      <c r="Z12" s="268">
        <v>0</v>
      </c>
      <c r="AA12" s="269">
        <v>0</v>
      </c>
      <c r="AB12" s="270">
        <v>0</v>
      </c>
      <c r="AC12" s="268">
        <v>0</v>
      </c>
      <c r="AD12" s="269">
        <v>0</v>
      </c>
      <c r="AE12" s="270">
        <v>0</v>
      </c>
      <c r="AF12" s="268">
        <v>0</v>
      </c>
      <c r="AG12" s="269">
        <v>0</v>
      </c>
      <c r="AH12" s="271">
        <v>0</v>
      </c>
      <c r="AI12" s="278">
        <f t="shared" si="0"/>
        <v>405</v>
      </c>
      <c r="AJ12" s="56">
        <f t="shared" si="5"/>
        <v>0</v>
      </c>
      <c r="AK12" s="20">
        <f t="shared" si="1"/>
        <v>0</v>
      </c>
      <c r="AL12" s="20">
        <f t="shared" si="2"/>
        <v>0</v>
      </c>
      <c r="AM12" s="20">
        <v>0</v>
      </c>
      <c r="AN12" s="20">
        <v>0</v>
      </c>
      <c r="AO12" s="20">
        <v>0</v>
      </c>
      <c r="AP12" s="21">
        <f t="shared" si="3"/>
        <v>0</v>
      </c>
      <c r="AQ12" s="22">
        <f t="shared" si="4"/>
        <v>405</v>
      </c>
    </row>
    <row r="13" spans="1:43" ht="15.75" thickBot="1">
      <c r="A13" s="87">
        <v>8</v>
      </c>
      <c r="B13" s="282" t="s">
        <v>67</v>
      </c>
      <c r="C13" s="276">
        <v>12890</v>
      </c>
      <c r="D13" s="274">
        <v>13</v>
      </c>
      <c r="E13" s="262">
        <v>28</v>
      </c>
      <c r="F13" s="263">
        <v>29</v>
      </c>
      <c r="G13" s="264">
        <v>30</v>
      </c>
      <c r="H13" s="265">
        <v>29</v>
      </c>
      <c r="I13" s="266">
        <v>29</v>
      </c>
      <c r="J13" s="267">
        <v>29</v>
      </c>
      <c r="K13" s="265">
        <v>27</v>
      </c>
      <c r="L13" s="266">
        <v>29</v>
      </c>
      <c r="M13" s="267">
        <v>29</v>
      </c>
      <c r="N13" s="265">
        <v>0</v>
      </c>
      <c r="O13" s="266">
        <v>0</v>
      </c>
      <c r="P13" s="267">
        <v>0</v>
      </c>
      <c r="Q13" s="265">
        <v>0</v>
      </c>
      <c r="R13" s="266">
        <v>0</v>
      </c>
      <c r="S13" s="267">
        <v>0</v>
      </c>
      <c r="T13" s="265">
        <v>0</v>
      </c>
      <c r="U13" s="266">
        <v>0</v>
      </c>
      <c r="V13" s="267">
        <v>0</v>
      </c>
      <c r="W13" s="265">
        <v>0</v>
      </c>
      <c r="X13" s="266">
        <v>0</v>
      </c>
      <c r="Y13" s="267">
        <v>0</v>
      </c>
      <c r="Z13" s="268">
        <v>0</v>
      </c>
      <c r="AA13" s="269">
        <v>0</v>
      </c>
      <c r="AB13" s="270">
        <v>0</v>
      </c>
      <c r="AC13" s="268">
        <v>0</v>
      </c>
      <c r="AD13" s="269">
        <v>0</v>
      </c>
      <c r="AE13" s="270">
        <v>0</v>
      </c>
      <c r="AF13" s="268">
        <v>0</v>
      </c>
      <c r="AG13" s="269">
        <v>0</v>
      </c>
      <c r="AH13" s="271">
        <v>0</v>
      </c>
      <c r="AI13" s="278">
        <f t="shared" si="0"/>
        <v>259</v>
      </c>
      <c r="AJ13" s="56">
        <f t="shared" si="5"/>
        <v>0</v>
      </c>
      <c r="AK13" s="20">
        <f t="shared" si="1"/>
        <v>0</v>
      </c>
      <c r="AL13" s="20">
        <f t="shared" si="2"/>
        <v>0</v>
      </c>
      <c r="AM13" s="20">
        <v>0</v>
      </c>
      <c r="AN13" s="20">
        <v>0</v>
      </c>
      <c r="AO13" s="20">
        <v>0</v>
      </c>
      <c r="AP13" s="21">
        <f t="shared" si="3"/>
        <v>0</v>
      </c>
      <c r="AQ13" s="22">
        <f t="shared" si="4"/>
        <v>259</v>
      </c>
    </row>
    <row r="14" spans="1:43" ht="15.75" thickBot="1">
      <c r="A14" s="92">
        <v>9</v>
      </c>
      <c r="B14" s="282" t="s">
        <v>165</v>
      </c>
      <c r="C14" s="275">
        <v>19871</v>
      </c>
      <c r="D14" s="274">
        <v>39</v>
      </c>
      <c r="E14" s="262">
        <v>0</v>
      </c>
      <c r="F14" s="263">
        <v>0</v>
      </c>
      <c r="G14" s="264">
        <v>0</v>
      </c>
      <c r="H14" s="265">
        <v>0</v>
      </c>
      <c r="I14" s="266">
        <v>0</v>
      </c>
      <c r="J14" s="267">
        <v>0</v>
      </c>
      <c r="K14" s="265">
        <v>0</v>
      </c>
      <c r="L14" s="266">
        <v>0</v>
      </c>
      <c r="M14" s="267">
        <v>0</v>
      </c>
      <c r="N14" s="265">
        <v>0</v>
      </c>
      <c r="O14" s="266">
        <v>0</v>
      </c>
      <c r="P14" s="267">
        <v>0</v>
      </c>
      <c r="Q14" s="265">
        <v>0</v>
      </c>
      <c r="R14" s="266">
        <v>0</v>
      </c>
      <c r="S14" s="267">
        <v>0</v>
      </c>
      <c r="T14" s="265">
        <v>0</v>
      </c>
      <c r="U14" s="266">
        <v>0</v>
      </c>
      <c r="V14" s="267">
        <v>0</v>
      </c>
      <c r="W14" s="265">
        <v>0</v>
      </c>
      <c r="X14" s="266">
        <v>0</v>
      </c>
      <c r="Y14" s="267">
        <v>0</v>
      </c>
      <c r="Z14" s="268">
        <v>28</v>
      </c>
      <c r="AA14" s="269">
        <v>28</v>
      </c>
      <c r="AB14" s="270">
        <v>28</v>
      </c>
      <c r="AC14" s="268">
        <v>26</v>
      </c>
      <c r="AD14" s="269">
        <v>26</v>
      </c>
      <c r="AE14" s="270">
        <v>25</v>
      </c>
      <c r="AF14" s="268">
        <v>27</v>
      </c>
      <c r="AG14" s="269">
        <v>27</v>
      </c>
      <c r="AH14" s="271">
        <v>29</v>
      </c>
      <c r="AI14" s="278">
        <f t="shared" si="0"/>
        <v>244</v>
      </c>
      <c r="AJ14" s="56">
        <f t="shared" si="5"/>
        <v>0</v>
      </c>
      <c r="AK14" s="20">
        <f t="shared" si="1"/>
        <v>0</v>
      </c>
      <c r="AL14" s="20">
        <f t="shared" si="2"/>
        <v>0</v>
      </c>
      <c r="AM14" s="20">
        <v>0</v>
      </c>
      <c r="AN14" s="20">
        <v>0</v>
      </c>
      <c r="AO14" s="20">
        <v>0</v>
      </c>
      <c r="AP14" s="21">
        <f t="shared" si="3"/>
        <v>0</v>
      </c>
      <c r="AQ14" s="22">
        <f t="shared" si="4"/>
        <v>244</v>
      </c>
    </row>
    <row r="15" spans="1:43" ht="15.75" thickBot="1">
      <c r="A15" s="92">
        <v>10</v>
      </c>
      <c r="B15" s="282" t="s">
        <v>166</v>
      </c>
      <c r="C15" s="275">
        <v>19794</v>
      </c>
      <c r="D15" s="274">
        <v>28</v>
      </c>
      <c r="E15" s="262">
        <v>0</v>
      </c>
      <c r="F15" s="263">
        <v>0</v>
      </c>
      <c r="G15" s="264">
        <v>0</v>
      </c>
      <c r="H15" s="265">
        <v>0</v>
      </c>
      <c r="I15" s="266">
        <v>0</v>
      </c>
      <c r="J15" s="267">
        <v>0</v>
      </c>
      <c r="K15" s="265">
        <v>0</v>
      </c>
      <c r="L15" s="266">
        <v>0</v>
      </c>
      <c r="M15" s="267">
        <v>0</v>
      </c>
      <c r="N15" s="265">
        <v>0</v>
      </c>
      <c r="O15" s="266">
        <v>0</v>
      </c>
      <c r="P15" s="267">
        <v>0</v>
      </c>
      <c r="Q15" s="265">
        <v>0</v>
      </c>
      <c r="R15" s="266">
        <v>0</v>
      </c>
      <c r="S15" s="267">
        <v>0</v>
      </c>
      <c r="T15" s="265">
        <v>0</v>
      </c>
      <c r="U15" s="266">
        <v>0</v>
      </c>
      <c r="V15" s="267">
        <v>0</v>
      </c>
      <c r="W15" s="265">
        <v>0</v>
      </c>
      <c r="X15" s="266">
        <v>0</v>
      </c>
      <c r="Y15" s="267">
        <v>0</v>
      </c>
      <c r="Z15" s="268">
        <v>29</v>
      </c>
      <c r="AA15" s="269">
        <v>29</v>
      </c>
      <c r="AB15" s="270">
        <v>27</v>
      </c>
      <c r="AC15" s="268">
        <v>0</v>
      </c>
      <c r="AD15" s="269">
        <v>0</v>
      </c>
      <c r="AE15" s="270">
        <v>0</v>
      </c>
      <c r="AF15" s="268">
        <v>26</v>
      </c>
      <c r="AG15" s="269">
        <v>26</v>
      </c>
      <c r="AH15" s="271">
        <v>26</v>
      </c>
      <c r="AI15" s="278">
        <f t="shared" si="0"/>
        <v>163</v>
      </c>
      <c r="AJ15" s="56">
        <f t="shared" si="5"/>
        <v>0</v>
      </c>
      <c r="AK15" s="20">
        <f t="shared" si="1"/>
        <v>0</v>
      </c>
      <c r="AL15" s="20">
        <f t="shared" si="2"/>
        <v>0</v>
      </c>
      <c r="AM15" s="20">
        <v>0</v>
      </c>
      <c r="AN15" s="20">
        <v>0</v>
      </c>
      <c r="AO15" s="20">
        <v>0</v>
      </c>
      <c r="AP15" s="21">
        <f t="shared" si="3"/>
        <v>0</v>
      </c>
      <c r="AQ15" s="22">
        <f t="shared" si="4"/>
        <v>163</v>
      </c>
    </row>
    <row r="16" spans="1:43" ht="15.75" thickBot="1">
      <c r="A16" s="92">
        <v>11</v>
      </c>
      <c r="B16" s="282" t="s">
        <v>138</v>
      </c>
      <c r="C16" s="275">
        <v>18427</v>
      </c>
      <c r="D16" s="274">
        <v>20</v>
      </c>
      <c r="E16" s="262">
        <v>0</v>
      </c>
      <c r="F16" s="263">
        <v>0</v>
      </c>
      <c r="G16" s="264">
        <v>0</v>
      </c>
      <c r="H16" s="265">
        <v>0</v>
      </c>
      <c r="I16" s="266">
        <v>0</v>
      </c>
      <c r="J16" s="267">
        <v>0</v>
      </c>
      <c r="K16" s="265">
        <v>0</v>
      </c>
      <c r="L16" s="266">
        <v>0</v>
      </c>
      <c r="M16" s="267">
        <v>0</v>
      </c>
      <c r="N16" s="265">
        <v>0</v>
      </c>
      <c r="O16" s="266">
        <v>0</v>
      </c>
      <c r="P16" s="267">
        <v>0</v>
      </c>
      <c r="Q16" s="265">
        <v>0</v>
      </c>
      <c r="R16" s="266">
        <v>0</v>
      </c>
      <c r="S16" s="267">
        <v>0</v>
      </c>
      <c r="T16" s="265">
        <v>27</v>
      </c>
      <c r="U16" s="266">
        <v>28</v>
      </c>
      <c r="V16" s="267">
        <v>27</v>
      </c>
      <c r="W16" s="265">
        <v>0</v>
      </c>
      <c r="X16" s="266">
        <v>0</v>
      </c>
      <c r="Y16" s="267">
        <v>0</v>
      </c>
      <c r="Z16" s="268">
        <v>0</v>
      </c>
      <c r="AA16" s="269">
        <v>0</v>
      </c>
      <c r="AB16" s="270">
        <v>0</v>
      </c>
      <c r="AC16" s="268">
        <v>0</v>
      </c>
      <c r="AD16" s="269">
        <v>0</v>
      </c>
      <c r="AE16" s="270">
        <v>0</v>
      </c>
      <c r="AF16" s="268">
        <v>0</v>
      </c>
      <c r="AG16" s="269">
        <v>0</v>
      </c>
      <c r="AH16" s="271">
        <v>0</v>
      </c>
      <c r="AI16" s="278">
        <f t="shared" si="0"/>
        <v>82</v>
      </c>
      <c r="AJ16" s="56">
        <f t="shared" si="5"/>
        <v>0</v>
      </c>
      <c r="AK16" s="20">
        <f t="shared" si="1"/>
        <v>0</v>
      </c>
      <c r="AL16" s="20">
        <f t="shared" si="2"/>
        <v>0</v>
      </c>
      <c r="AM16" s="20">
        <v>0</v>
      </c>
      <c r="AN16" s="20">
        <v>0</v>
      </c>
      <c r="AO16" s="20">
        <v>0</v>
      </c>
      <c r="AP16" s="21">
        <f t="shared" si="3"/>
        <v>0</v>
      </c>
      <c r="AQ16" s="22">
        <f t="shared" si="4"/>
        <v>82</v>
      </c>
    </row>
    <row r="17" spans="1:43" ht="15">
      <c r="A17" s="92">
        <v>12</v>
      </c>
      <c r="B17" s="282" t="s">
        <v>167</v>
      </c>
      <c r="C17" s="275">
        <v>19860</v>
      </c>
      <c r="D17" s="274">
        <v>76</v>
      </c>
      <c r="E17" s="262">
        <v>0</v>
      </c>
      <c r="F17" s="263">
        <v>0</v>
      </c>
      <c r="G17" s="264">
        <v>0</v>
      </c>
      <c r="H17" s="265">
        <v>0</v>
      </c>
      <c r="I17" s="266">
        <v>0</v>
      </c>
      <c r="J17" s="267">
        <v>0</v>
      </c>
      <c r="K17" s="265">
        <v>0</v>
      </c>
      <c r="L17" s="266">
        <v>0</v>
      </c>
      <c r="M17" s="267">
        <v>0</v>
      </c>
      <c r="N17" s="265">
        <v>0</v>
      </c>
      <c r="O17" s="266">
        <v>0</v>
      </c>
      <c r="P17" s="267">
        <v>0</v>
      </c>
      <c r="Q17" s="265">
        <v>0</v>
      </c>
      <c r="R17" s="266">
        <v>0</v>
      </c>
      <c r="S17" s="267">
        <v>0</v>
      </c>
      <c r="T17" s="265">
        <v>0</v>
      </c>
      <c r="U17" s="266">
        <v>0</v>
      </c>
      <c r="V17" s="267">
        <v>0</v>
      </c>
      <c r="W17" s="265">
        <v>0</v>
      </c>
      <c r="X17" s="266">
        <v>0</v>
      </c>
      <c r="Y17" s="267">
        <v>0</v>
      </c>
      <c r="Z17" s="268">
        <v>0</v>
      </c>
      <c r="AA17" s="269">
        <v>27</v>
      </c>
      <c r="AB17" s="270">
        <v>26</v>
      </c>
      <c r="AC17" s="268">
        <v>0</v>
      </c>
      <c r="AD17" s="269">
        <v>0</v>
      </c>
      <c r="AE17" s="270">
        <v>0</v>
      </c>
      <c r="AF17" s="268">
        <v>0</v>
      </c>
      <c r="AG17" s="269">
        <v>0</v>
      </c>
      <c r="AH17" s="271">
        <v>0</v>
      </c>
      <c r="AI17" s="278">
        <f t="shared" si="0"/>
        <v>53</v>
      </c>
      <c r="AJ17" s="56">
        <f t="shared" si="5"/>
        <v>0</v>
      </c>
      <c r="AK17" s="20">
        <f t="shared" si="1"/>
        <v>0</v>
      </c>
      <c r="AL17" s="20">
        <f t="shared" si="2"/>
        <v>0</v>
      </c>
      <c r="AM17" s="20">
        <v>0</v>
      </c>
      <c r="AN17" s="20">
        <v>0</v>
      </c>
      <c r="AO17" s="20">
        <v>0</v>
      </c>
      <c r="AP17" s="21">
        <f t="shared" si="3"/>
        <v>0</v>
      </c>
      <c r="AQ17" s="22">
        <f t="shared" si="4"/>
        <v>53</v>
      </c>
    </row>
    <row r="18" spans="3:39" s="23" customFormat="1" ht="15">
      <c r="C18" s="133"/>
      <c r="E18" s="143">
        <v>6</v>
      </c>
      <c r="F18" s="143"/>
      <c r="G18" s="143"/>
      <c r="H18" s="143">
        <v>7</v>
      </c>
      <c r="I18" s="143"/>
      <c r="J18" s="143"/>
      <c r="K18" s="143">
        <v>8</v>
      </c>
      <c r="L18" s="143"/>
      <c r="M18" s="143"/>
      <c r="N18" s="143">
        <v>7</v>
      </c>
      <c r="O18" s="143"/>
      <c r="P18" s="143"/>
      <c r="Q18" s="143">
        <v>5</v>
      </c>
      <c r="R18" s="143"/>
      <c r="S18" s="143"/>
      <c r="T18" s="143">
        <v>6</v>
      </c>
      <c r="U18" s="143"/>
      <c r="V18" s="143"/>
      <c r="W18" s="24"/>
      <c r="X18" s="24">
        <v>3</v>
      </c>
      <c r="Y18" s="24"/>
      <c r="Z18" s="24"/>
      <c r="AA18" s="24">
        <v>8</v>
      </c>
      <c r="AB18" s="24"/>
      <c r="AC18" s="24"/>
      <c r="AD18" s="25">
        <v>8</v>
      </c>
      <c r="AG18" s="23">
        <v>7</v>
      </c>
      <c r="AM18" s="25">
        <f>AVERAGE(F18:AG18)</f>
        <v>6.555555555555555</v>
      </c>
    </row>
    <row r="19" spans="2:29" ht="12.75" customHeight="1">
      <c r="B19" s="142" t="s">
        <v>28</v>
      </c>
      <c r="C19" s="142"/>
      <c r="D19" s="142"/>
      <c r="E19" s="142"/>
      <c r="F19" s="142"/>
      <c r="G19" s="14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2:29" ht="15">
      <c r="B20" s="142"/>
      <c r="C20" s="142"/>
      <c r="D20" s="142"/>
      <c r="E20" s="142"/>
      <c r="F20" s="142"/>
      <c r="G20" s="142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</sheetData>
  <sheetProtection selectLockedCells="1" selectUnlockedCells="1"/>
  <mergeCells count="33">
    <mergeCell ref="A1:AD2"/>
    <mergeCell ref="A3:D4"/>
    <mergeCell ref="E3:G3"/>
    <mergeCell ref="H3:J3"/>
    <mergeCell ref="T3:V3"/>
    <mergeCell ref="W3:Y3"/>
    <mergeCell ref="Z3:AB3"/>
    <mergeCell ref="AC3:AE3"/>
    <mergeCell ref="E4:G4"/>
    <mergeCell ref="H4:J4"/>
    <mergeCell ref="T4:V4"/>
    <mergeCell ref="W4:Y4"/>
    <mergeCell ref="Z4:AB4"/>
    <mergeCell ref="AC4:AE4"/>
    <mergeCell ref="N18:P18"/>
    <mergeCell ref="Q18:S18"/>
    <mergeCell ref="T18:V18"/>
    <mergeCell ref="AJ3:AO4"/>
    <mergeCell ref="AP3:AP5"/>
    <mergeCell ref="AQ3:AQ5"/>
    <mergeCell ref="AF4:AH4"/>
    <mergeCell ref="AF3:AH3"/>
    <mergeCell ref="AI3:AI5"/>
    <mergeCell ref="B19:G20"/>
    <mergeCell ref="K3:M3"/>
    <mergeCell ref="K4:M4"/>
    <mergeCell ref="N3:P3"/>
    <mergeCell ref="N4:P4"/>
    <mergeCell ref="Q3:S3"/>
    <mergeCell ref="Q4:S4"/>
    <mergeCell ref="E18:G18"/>
    <mergeCell ref="H18:J18"/>
    <mergeCell ref="K18:M18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="90" zoomScaleNormal="90" zoomScalePageLayoutView="0" workbookViewId="0" topLeftCell="A13">
      <selection activeCell="D28" sqref="D28"/>
    </sheetView>
  </sheetViews>
  <sheetFormatPr defaultColWidth="8.7109375" defaultRowHeight="12.75"/>
  <cols>
    <col min="1" max="1" width="5.28125" style="1" customWidth="1"/>
    <col min="2" max="2" width="18.00390625" style="1" customWidth="1"/>
    <col min="3" max="3" width="10.8515625" style="2" customWidth="1"/>
    <col min="4" max="4" width="8.710937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8.7109375" style="2" customWidth="1"/>
    <col min="28" max="16384" width="8.7109375" style="1" customWidth="1"/>
  </cols>
  <sheetData>
    <row r="1" spans="1:30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3"/>
      <c r="AD1" s="3"/>
    </row>
    <row r="2" spans="1:30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3"/>
      <c r="AD2" s="3"/>
    </row>
    <row r="3" spans="1:28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47" t="s">
        <v>7</v>
      </c>
      <c r="X3" s="149" t="s">
        <v>8</v>
      </c>
      <c r="Y3" s="149"/>
      <c r="Z3" s="149"/>
      <c r="AA3" s="146" t="s">
        <v>9</v>
      </c>
      <c r="AB3" s="147" t="s">
        <v>10</v>
      </c>
    </row>
    <row r="4" spans="1:28" ht="15.75" thickBot="1">
      <c r="A4" s="154"/>
      <c r="B4" s="154"/>
      <c r="C4" s="154"/>
      <c r="D4" s="154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43316</v>
      </c>
      <c r="O4" s="141"/>
      <c r="P4" s="141"/>
      <c r="Q4" s="141">
        <v>43379</v>
      </c>
      <c r="R4" s="141"/>
      <c r="S4" s="141"/>
      <c r="T4" s="141">
        <v>43435</v>
      </c>
      <c r="U4" s="141"/>
      <c r="V4" s="141"/>
      <c r="W4" s="147"/>
      <c r="X4" s="149"/>
      <c r="Y4" s="149"/>
      <c r="Z4" s="149"/>
      <c r="AA4" s="146"/>
      <c r="AB4" s="147"/>
    </row>
    <row r="5" spans="1:28" s="8" customFormat="1" ht="46.5" customHeight="1" thickBot="1">
      <c r="A5" s="27" t="s">
        <v>11</v>
      </c>
      <c r="B5" s="28" t="s">
        <v>12</v>
      </c>
      <c r="C5" s="29" t="s">
        <v>13</v>
      </c>
      <c r="D5" s="30" t="s">
        <v>14</v>
      </c>
      <c r="E5" s="31">
        <v>1</v>
      </c>
      <c r="F5" s="32">
        <v>2</v>
      </c>
      <c r="G5" s="33">
        <v>3</v>
      </c>
      <c r="H5" s="31">
        <v>1</v>
      </c>
      <c r="I5" s="32">
        <v>2</v>
      </c>
      <c r="J5" s="33">
        <v>3</v>
      </c>
      <c r="K5" s="31">
        <v>1</v>
      </c>
      <c r="L5" s="34">
        <v>2</v>
      </c>
      <c r="M5" s="33">
        <v>3</v>
      </c>
      <c r="N5" s="31">
        <v>1</v>
      </c>
      <c r="O5" s="32">
        <v>2</v>
      </c>
      <c r="P5" s="33">
        <v>3</v>
      </c>
      <c r="Q5" s="31">
        <v>1</v>
      </c>
      <c r="R5" s="32">
        <v>2</v>
      </c>
      <c r="S5" s="33">
        <v>3</v>
      </c>
      <c r="T5" s="31">
        <v>1</v>
      </c>
      <c r="U5" s="32">
        <v>2</v>
      </c>
      <c r="V5" s="33">
        <v>3</v>
      </c>
      <c r="W5" s="147"/>
      <c r="X5" s="6" t="s">
        <v>15</v>
      </c>
      <c r="Y5" s="7" t="s">
        <v>16</v>
      </c>
      <c r="Z5" s="7" t="s">
        <v>17</v>
      </c>
      <c r="AA5" s="146"/>
      <c r="AB5" s="147"/>
    </row>
    <row r="6" spans="1:28" ht="15">
      <c r="A6" s="242">
        <v>1</v>
      </c>
      <c r="B6" s="288" t="s">
        <v>32</v>
      </c>
      <c r="C6" s="276" t="s">
        <v>108</v>
      </c>
      <c r="D6" s="284">
        <v>629</v>
      </c>
      <c r="E6" s="263">
        <v>29</v>
      </c>
      <c r="F6" s="263">
        <v>29</v>
      </c>
      <c r="G6" s="263">
        <v>27</v>
      </c>
      <c r="H6" s="269">
        <v>30</v>
      </c>
      <c r="I6" s="269">
        <v>32</v>
      </c>
      <c r="J6" s="269">
        <v>29</v>
      </c>
      <c r="K6" s="285">
        <v>32</v>
      </c>
      <c r="L6" s="285">
        <v>32</v>
      </c>
      <c r="M6" s="285">
        <v>32</v>
      </c>
      <c r="N6" s="269">
        <v>30</v>
      </c>
      <c r="O6" s="269">
        <v>32</v>
      </c>
      <c r="P6" s="269">
        <v>30</v>
      </c>
      <c r="Q6" s="269">
        <v>32</v>
      </c>
      <c r="R6" s="269">
        <v>32</v>
      </c>
      <c r="S6" s="269">
        <v>35</v>
      </c>
      <c r="T6" s="269">
        <v>28</v>
      </c>
      <c r="U6" s="269">
        <v>32</v>
      </c>
      <c r="V6" s="269">
        <v>35</v>
      </c>
      <c r="W6" s="236">
        <f aca="true" t="shared" si="0" ref="W6:W30">SUM(E6:V6)</f>
        <v>558</v>
      </c>
      <c r="X6" s="110">
        <f aca="true" t="shared" si="1" ref="X6:X30">SMALL(E6:V6,1)</f>
        <v>27</v>
      </c>
      <c r="Y6" s="111">
        <f aca="true" t="shared" si="2" ref="Y6:Y30">SMALL(E6:V6,2)</f>
        <v>28</v>
      </c>
      <c r="Z6" s="111">
        <f aca="true" t="shared" si="3" ref="Z6:Z30">SMALL(E6:V6,3)</f>
        <v>29</v>
      </c>
      <c r="AA6" s="112">
        <f aca="true" t="shared" si="4" ref="AA6:AA30">SUM(X6:Z6)</f>
        <v>84</v>
      </c>
      <c r="AB6" s="113">
        <f aca="true" t="shared" si="5" ref="AB6:AB30">SUM(W6-AA6)</f>
        <v>474</v>
      </c>
    </row>
    <row r="7" spans="1:28" ht="15">
      <c r="A7" s="242">
        <v>2</v>
      </c>
      <c r="B7" s="288" t="s">
        <v>78</v>
      </c>
      <c r="C7" s="275" t="s">
        <v>130</v>
      </c>
      <c r="D7" s="284">
        <v>627</v>
      </c>
      <c r="E7" s="263">
        <v>30</v>
      </c>
      <c r="F7" s="263">
        <v>30</v>
      </c>
      <c r="G7" s="263">
        <v>30</v>
      </c>
      <c r="H7" s="269">
        <v>27</v>
      </c>
      <c r="I7" s="269">
        <v>18</v>
      </c>
      <c r="J7" s="269">
        <v>28</v>
      </c>
      <c r="K7" s="285">
        <v>35</v>
      </c>
      <c r="L7" s="285">
        <v>35</v>
      </c>
      <c r="M7" s="285">
        <v>35</v>
      </c>
      <c r="N7" s="269">
        <v>35</v>
      </c>
      <c r="O7" s="269">
        <v>30</v>
      </c>
      <c r="P7" s="269">
        <v>35</v>
      </c>
      <c r="Q7" s="269">
        <v>35</v>
      </c>
      <c r="R7" s="269">
        <v>35</v>
      </c>
      <c r="S7" s="269">
        <v>32</v>
      </c>
      <c r="T7" s="269">
        <v>0</v>
      </c>
      <c r="U7" s="269">
        <v>0</v>
      </c>
      <c r="V7" s="269">
        <v>0</v>
      </c>
      <c r="W7" s="237">
        <f t="shared" si="0"/>
        <v>470</v>
      </c>
      <c r="X7" s="19">
        <f t="shared" si="1"/>
        <v>0</v>
      </c>
      <c r="Y7" s="20">
        <f t="shared" si="2"/>
        <v>0</v>
      </c>
      <c r="Z7" s="20">
        <f t="shared" si="3"/>
        <v>0</v>
      </c>
      <c r="AA7" s="45">
        <f t="shared" si="4"/>
        <v>0</v>
      </c>
      <c r="AB7" s="115">
        <f t="shared" si="5"/>
        <v>470</v>
      </c>
    </row>
    <row r="8" spans="1:28" ht="15">
      <c r="A8" s="242">
        <v>3</v>
      </c>
      <c r="B8" s="288" t="s">
        <v>36</v>
      </c>
      <c r="C8" s="275" t="s">
        <v>131</v>
      </c>
      <c r="D8" s="286">
        <v>624</v>
      </c>
      <c r="E8" s="263">
        <v>24</v>
      </c>
      <c r="F8" s="263">
        <v>23</v>
      </c>
      <c r="G8" s="263">
        <v>0</v>
      </c>
      <c r="H8" s="269">
        <v>24</v>
      </c>
      <c r="I8" s="269">
        <v>28</v>
      </c>
      <c r="J8" s="269">
        <v>22</v>
      </c>
      <c r="K8" s="285">
        <v>27</v>
      </c>
      <c r="L8" s="285">
        <v>30</v>
      </c>
      <c r="M8" s="285">
        <v>30</v>
      </c>
      <c r="N8" s="269">
        <v>21</v>
      </c>
      <c r="O8" s="269">
        <v>27</v>
      </c>
      <c r="P8" s="269">
        <v>27</v>
      </c>
      <c r="Q8" s="269">
        <v>30</v>
      </c>
      <c r="R8" s="269">
        <v>30</v>
      </c>
      <c r="S8" s="269">
        <v>30</v>
      </c>
      <c r="T8" s="269">
        <v>32</v>
      </c>
      <c r="U8" s="269">
        <v>29</v>
      </c>
      <c r="V8" s="269">
        <v>28</v>
      </c>
      <c r="W8" s="237">
        <f t="shared" si="0"/>
        <v>462</v>
      </c>
      <c r="X8" s="19">
        <f t="shared" si="1"/>
        <v>0</v>
      </c>
      <c r="Y8" s="20">
        <f t="shared" si="2"/>
        <v>21</v>
      </c>
      <c r="Z8" s="20">
        <f t="shared" si="3"/>
        <v>22</v>
      </c>
      <c r="AA8" s="45">
        <f t="shared" si="4"/>
        <v>43</v>
      </c>
      <c r="AB8" s="115">
        <f t="shared" si="5"/>
        <v>419</v>
      </c>
    </row>
    <row r="9" spans="1:28" ht="15">
      <c r="A9" s="242">
        <v>4</v>
      </c>
      <c r="B9" s="289" t="s">
        <v>30</v>
      </c>
      <c r="C9" s="275">
        <v>4095</v>
      </c>
      <c r="D9" s="266">
        <v>644</v>
      </c>
      <c r="E9" s="263">
        <v>27</v>
      </c>
      <c r="F9" s="263">
        <v>26</v>
      </c>
      <c r="G9" s="263">
        <v>25</v>
      </c>
      <c r="H9" s="269">
        <v>29</v>
      </c>
      <c r="I9" s="269">
        <v>29</v>
      </c>
      <c r="J9" s="269">
        <v>30</v>
      </c>
      <c r="K9" s="285">
        <v>0</v>
      </c>
      <c r="L9" s="285">
        <v>0</v>
      </c>
      <c r="M9" s="285">
        <v>0</v>
      </c>
      <c r="N9" s="269">
        <v>28</v>
      </c>
      <c r="O9" s="269">
        <v>29</v>
      </c>
      <c r="P9" s="269">
        <v>29</v>
      </c>
      <c r="Q9" s="269">
        <v>0</v>
      </c>
      <c r="R9" s="269">
        <v>0</v>
      </c>
      <c r="S9" s="269">
        <v>0</v>
      </c>
      <c r="T9" s="269">
        <v>26</v>
      </c>
      <c r="U9" s="269">
        <v>27</v>
      </c>
      <c r="V9" s="269">
        <v>27</v>
      </c>
      <c r="W9" s="237">
        <f t="shared" si="0"/>
        <v>332</v>
      </c>
      <c r="X9" s="19">
        <f t="shared" si="1"/>
        <v>0</v>
      </c>
      <c r="Y9" s="20">
        <f t="shared" si="2"/>
        <v>0</v>
      </c>
      <c r="Z9" s="20">
        <f t="shared" si="3"/>
        <v>0</v>
      </c>
      <c r="AA9" s="45">
        <f t="shared" si="4"/>
        <v>0</v>
      </c>
      <c r="AB9" s="115">
        <f t="shared" si="5"/>
        <v>332</v>
      </c>
    </row>
    <row r="10" spans="1:28" ht="15">
      <c r="A10" s="242">
        <v>5</v>
      </c>
      <c r="B10" s="288" t="s">
        <v>140</v>
      </c>
      <c r="C10" s="276">
        <v>18266</v>
      </c>
      <c r="D10" s="286">
        <v>613</v>
      </c>
      <c r="E10" s="263">
        <v>0</v>
      </c>
      <c r="F10" s="263">
        <v>0</v>
      </c>
      <c r="G10" s="263">
        <v>0</v>
      </c>
      <c r="H10" s="269">
        <v>0</v>
      </c>
      <c r="I10" s="269">
        <v>0</v>
      </c>
      <c r="J10" s="269">
        <v>0</v>
      </c>
      <c r="K10" s="285">
        <v>25</v>
      </c>
      <c r="L10" s="285">
        <v>26</v>
      </c>
      <c r="M10" s="285">
        <v>27</v>
      </c>
      <c r="N10" s="269">
        <v>27</v>
      </c>
      <c r="O10" s="269">
        <v>26</v>
      </c>
      <c r="P10" s="269">
        <v>26</v>
      </c>
      <c r="Q10" s="269">
        <v>28</v>
      </c>
      <c r="R10" s="269">
        <v>28</v>
      </c>
      <c r="S10" s="269">
        <v>28</v>
      </c>
      <c r="T10" s="269">
        <v>25</v>
      </c>
      <c r="U10" s="269">
        <v>25</v>
      </c>
      <c r="V10" s="269">
        <v>26</v>
      </c>
      <c r="W10" s="237">
        <f t="shared" si="0"/>
        <v>317</v>
      </c>
      <c r="X10" s="19">
        <f t="shared" si="1"/>
        <v>0</v>
      </c>
      <c r="Y10" s="20">
        <f t="shared" si="2"/>
        <v>0</v>
      </c>
      <c r="Z10" s="20">
        <f t="shared" si="3"/>
        <v>0</v>
      </c>
      <c r="AA10" s="45">
        <f t="shared" si="4"/>
        <v>0</v>
      </c>
      <c r="AB10" s="115">
        <f t="shared" si="5"/>
        <v>317</v>
      </c>
    </row>
    <row r="11" spans="1:28" ht="15">
      <c r="A11" s="242">
        <v>6</v>
      </c>
      <c r="B11" s="288" t="s">
        <v>141</v>
      </c>
      <c r="C11" s="276">
        <v>18263</v>
      </c>
      <c r="D11" s="286">
        <v>617</v>
      </c>
      <c r="E11" s="263">
        <v>0</v>
      </c>
      <c r="F11" s="263">
        <v>0</v>
      </c>
      <c r="G11" s="263">
        <v>0</v>
      </c>
      <c r="H11" s="269">
        <v>0</v>
      </c>
      <c r="I11" s="269">
        <v>0</v>
      </c>
      <c r="J11" s="269">
        <v>0</v>
      </c>
      <c r="K11" s="285">
        <v>24</v>
      </c>
      <c r="L11" s="285">
        <v>25</v>
      </c>
      <c r="M11" s="285">
        <v>26</v>
      </c>
      <c r="N11" s="269">
        <v>26</v>
      </c>
      <c r="O11" s="269">
        <v>25</v>
      </c>
      <c r="P11" s="269">
        <v>25</v>
      </c>
      <c r="Q11" s="269">
        <v>27</v>
      </c>
      <c r="R11" s="269">
        <v>27</v>
      </c>
      <c r="S11" s="269">
        <v>27</v>
      </c>
      <c r="T11" s="269">
        <v>24</v>
      </c>
      <c r="U11" s="269">
        <v>24</v>
      </c>
      <c r="V11" s="269">
        <v>25</v>
      </c>
      <c r="W11" s="237">
        <f t="shared" si="0"/>
        <v>305</v>
      </c>
      <c r="X11" s="19">
        <f t="shared" si="1"/>
        <v>0</v>
      </c>
      <c r="Y11" s="20">
        <f t="shared" si="2"/>
        <v>0</v>
      </c>
      <c r="Z11" s="20">
        <f t="shared" si="3"/>
        <v>0</v>
      </c>
      <c r="AA11" s="45">
        <f t="shared" si="4"/>
        <v>0</v>
      </c>
      <c r="AB11" s="115">
        <f t="shared" si="5"/>
        <v>305</v>
      </c>
    </row>
    <row r="12" spans="1:28" ht="15">
      <c r="A12" s="242">
        <v>7</v>
      </c>
      <c r="B12" s="288" t="s">
        <v>25</v>
      </c>
      <c r="C12" s="276">
        <v>4355</v>
      </c>
      <c r="D12" s="286">
        <v>643</v>
      </c>
      <c r="E12" s="263">
        <v>19</v>
      </c>
      <c r="F12" s="263">
        <v>19</v>
      </c>
      <c r="G12" s="263">
        <v>19</v>
      </c>
      <c r="H12" s="269">
        <v>25</v>
      </c>
      <c r="I12" s="269">
        <v>25</v>
      </c>
      <c r="J12" s="269">
        <v>25</v>
      </c>
      <c r="K12" s="285">
        <v>28</v>
      </c>
      <c r="L12" s="285">
        <v>29</v>
      </c>
      <c r="M12" s="285">
        <v>21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30</v>
      </c>
      <c r="U12" s="269">
        <v>28</v>
      </c>
      <c r="V12" s="269">
        <v>30</v>
      </c>
      <c r="W12" s="237">
        <f t="shared" si="0"/>
        <v>298</v>
      </c>
      <c r="X12" s="19">
        <f t="shared" si="1"/>
        <v>0</v>
      </c>
      <c r="Y12" s="20">
        <f t="shared" si="2"/>
        <v>0</v>
      </c>
      <c r="Z12" s="20">
        <f t="shared" si="3"/>
        <v>0</v>
      </c>
      <c r="AA12" s="45">
        <f t="shared" si="4"/>
        <v>0</v>
      </c>
      <c r="AB12" s="115">
        <f t="shared" si="5"/>
        <v>298</v>
      </c>
    </row>
    <row r="13" spans="1:28" ht="15">
      <c r="A13" s="242">
        <v>8</v>
      </c>
      <c r="B13" s="288" t="s">
        <v>35</v>
      </c>
      <c r="C13" s="275">
        <v>5254</v>
      </c>
      <c r="D13" s="286">
        <v>658</v>
      </c>
      <c r="E13" s="263">
        <v>25</v>
      </c>
      <c r="F13" s="263">
        <v>22</v>
      </c>
      <c r="G13" s="263">
        <v>15</v>
      </c>
      <c r="H13" s="269">
        <v>32</v>
      </c>
      <c r="I13" s="269">
        <v>30</v>
      </c>
      <c r="J13" s="269">
        <v>32</v>
      </c>
      <c r="K13" s="285">
        <v>30</v>
      </c>
      <c r="L13" s="285">
        <v>0</v>
      </c>
      <c r="M13" s="285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35</v>
      </c>
      <c r="U13" s="269">
        <v>35</v>
      </c>
      <c r="V13" s="269">
        <v>32</v>
      </c>
      <c r="W13" s="237">
        <f t="shared" si="0"/>
        <v>288</v>
      </c>
      <c r="X13" s="19">
        <f t="shared" si="1"/>
        <v>0</v>
      </c>
      <c r="Y13" s="20">
        <f t="shared" si="2"/>
        <v>0</v>
      </c>
      <c r="Z13" s="20">
        <f t="shared" si="3"/>
        <v>0</v>
      </c>
      <c r="AA13" s="45">
        <f t="shared" si="4"/>
        <v>0</v>
      </c>
      <c r="AB13" s="115">
        <f t="shared" si="5"/>
        <v>288</v>
      </c>
    </row>
    <row r="14" spans="1:28" ht="15">
      <c r="A14" s="242">
        <v>9</v>
      </c>
      <c r="B14" s="288" t="s">
        <v>66</v>
      </c>
      <c r="C14" s="276">
        <v>12847</v>
      </c>
      <c r="D14" s="286">
        <v>639</v>
      </c>
      <c r="E14" s="263">
        <v>21</v>
      </c>
      <c r="F14" s="263">
        <v>18</v>
      </c>
      <c r="G14" s="263">
        <v>21</v>
      </c>
      <c r="H14" s="269">
        <v>0</v>
      </c>
      <c r="I14" s="269">
        <v>0</v>
      </c>
      <c r="J14" s="269">
        <v>0</v>
      </c>
      <c r="K14" s="285">
        <v>0</v>
      </c>
      <c r="L14" s="285">
        <v>0</v>
      </c>
      <c r="M14" s="285">
        <v>0</v>
      </c>
      <c r="N14" s="269">
        <v>29</v>
      </c>
      <c r="O14" s="269">
        <v>28</v>
      </c>
      <c r="P14" s="269">
        <v>28</v>
      </c>
      <c r="Q14" s="269">
        <v>0</v>
      </c>
      <c r="R14" s="269">
        <v>0</v>
      </c>
      <c r="S14" s="269">
        <v>0</v>
      </c>
      <c r="T14" s="269">
        <v>29</v>
      </c>
      <c r="U14" s="269">
        <v>30</v>
      </c>
      <c r="V14" s="269">
        <v>29</v>
      </c>
      <c r="W14" s="237">
        <f t="shared" si="0"/>
        <v>233</v>
      </c>
      <c r="X14" s="19">
        <f t="shared" si="1"/>
        <v>0</v>
      </c>
      <c r="Y14" s="20">
        <f t="shared" si="2"/>
        <v>0</v>
      </c>
      <c r="Z14" s="20">
        <f t="shared" si="3"/>
        <v>0</v>
      </c>
      <c r="AA14" s="45">
        <f t="shared" si="4"/>
        <v>0</v>
      </c>
      <c r="AB14" s="115">
        <f t="shared" si="5"/>
        <v>233</v>
      </c>
    </row>
    <row r="15" spans="1:28" ht="15">
      <c r="A15" s="242">
        <v>10</v>
      </c>
      <c r="B15" s="288" t="s">
        <v>38</v>
      </c>
      <c r="C15" s="276">
        <v>4615</v>
      </c>
      <c r="D15" s="284">
        <v>699</v>
      </c>
      <c r="E15" s="263">
        <v>35</v>
      </c>
      <c r="F15" s="263">
        <v>35</v>
      </c>
      <c r="G15" s="263">
        <v>35</v>
      </c>
      <c r="H15" s="269">
        <v>35</v>
      </c>
      <c r="I15" s="269">
        <v>35</v>
      </c>
      <c r="J15" s="269">
        <v>35</v>
      </c>
      <c r="K15" s="285">
        <v>0</v>
      </c>
      <c r="L15" s="285">
        <v>0</v>
      </c>
      <c r="M15" s="285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37">
        <f t="shared" si="0"/>
        <v>210</v>
      </c>
      <c r="X15" s="19">
        <f t="shared" si="1"/>
        <v>0</v>
      </c>
      <c r="Y15" s="20">
        <f t="shared" si="2"/>
        <v>0</v>
      </c>
      <c r="Z15" s="20">
        <f t="shared" si="3"/>
        <v>0</v>
      </c>
      <c r="AA15" s="45">
        <f t="shared" si="4"/>
        <v>0</v>
      </c>
      <c r="AB15" s="115">
        <f t="shared" si="5"/>
        <v>210</v>
      </c>
    </row>
    <row r="16" spans="1:28" ht="15">
      <c r="A16" s="242">
        <v>11</v>
      </c>
      <c r="B16" s="288" t="s">
        <v>139</v>
      </c>
      <c r="C16" s="275" t="s">
        <v>152</v>
      </c>
      <c r="D16" s="286">
        <v>649</v>
      </c>
      <c r="E16" s="263">
        <v>0</v>
      </c>
      <c r="F16" s="263">
        <v>0</v>
      </c>
      <c r="G16" s="263">
        <v>0</v>
      </c>
      <c r="H16" s="269">
        <v>0</v>
      </c>
      <c r="I16" s="269">
        <v>0</v>
      </c>
      <c r="J16" s="269">
        <v>0</v>
      </c>
      <c r="K16" s="285">
        <v>26</v>
      </c>
      <c r="L16" s="285">
        <v>27</v>
      </c>
      <c r="M16" s="285">
        <v>29</v>
      </c>
      <c r="N16" s="269">
        <v>0</v>
      </c>
      <c r="O16" s="269">
        <v>0</v>
      </c>
      <c r="P16" s="269">
        <v>0</v>
      </c>
      <c r="Q16" s="269">
        <v>29</v>
      </c>
      <c r="R16" s="269">
        <v>29</v>
      </c>
      <c r="S16" s="269">
        <v>29</v>
      </c>
      <c r="T16" s="269">
        <v>0</v>
      </c>
      <c r="U16" s="269">
        <v>0</v>
      </c>
      <c r="V16" s="269">
        <v>0</v>
      </c>
      <c r="W16" s="237">
        <f t="shared" si="0"/>
        <v>169</v>
      </c>
      <c r="X16" s="19">
        <f t="shared" si="1"/>
        <v>0</v>
      </c>
      <c r="Y16" s="20">
        <f t="shared" si="2"/>
        <v>0</v>
      </c>
      <c r="Z16" s="20">
        <f t="shared" si="3"/>
        <v>0</v>
      </c>
      <c r="AA16" s="45">
        <f t="shared" si="4"/>
        <v>0</v>
      </c>
      <c r="AB16" s="115">
        <f t="shared" si="5"/>
        <v>169</v>
      </c>
    </row>
    <row r="17" spans="1:28" ht="15">
      <c r="A17" s="242">
        <v>12</v>
      </c>
      <c r="B17" s="288" t="s">
        <v>20</v>
      </c>
      <c r="C17" s="276" t="s">
        <v>110</v>
      </c>
      <c r="D17" s="286">
        <v>657</v>
      </c>
      <c r="E17" s="263">
        <v>20</v>
      </c>
      <c r="F17" s="263">
        <v>21</v>
      </c>
      <c r="G17" s="263">
        <v>23</v>
      </c>
      <c r="H17" s="269">
        <v>28</v>
      </c>
      <c r="I17" s="269">
        <v>26</v>
      </c>
      <c r="J17" s="269">
        <v>26</v>
      </c>
      <c r="K17" s="285">
        <v>0</v>
      </c>
      <c r="L17" s="285">
        <v>0</v>
      </c>
      <c r="M17" s="285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38">
        <f t="shared" si="0"/>
        <v>144</v>
      </c>
      <c r="X17" s="102">
        <f t="shared" si="1"/>
        <v>0</v>
      </c>
      <c r="Y17" s="103">
        <f t="shared" si="2"/>
        <v>0</v>
      </c>
      <c r="Z17" s="103">
        <f t="shared" si="3"/>
        <v>0</v>
      </c>
      <c r="AA17" s="104">
        <f t="shared" si="4"/>
        <v>0</v>
      </c>
      <c r="AB17" s="116">
        <f t="shared" si="5"/>
        <v>144</v>
      </c>
    </row>
    <row r="18" spans="1:28" ht="15">
      <c r="A18" s="242">
        <v>13</v>
      </c>
      <c r="B18" s="288" t="s">
        <v>26</v>
      </c>
      <c r="C18" s="276">
        <v>5066</v>
      </c>
      <c r="D18" s="286">
        <v>669</v>
      </c>
      <c r="E18" s="263">
        <v>12</v>
      </c>
      <c r="F18" s="263">
        <v>20</v>
      </c>
      <c r="G18" s="263">
        <v>17</v>
      </c>
      <c r="H18" s="269">
        <v>0</v>
      </c>
      <c r="I18" s="269">
        <v>0</v>
      </c>
      <c r="J18" s="269">
        <v>0</v>
      </c>
      <c r="K18" s="285">
        <v>29</v>
      </c>
      <c r="L18" s="285">
        <v>28</v>
      </c>
      <c r="M18" s="285">
        <v>28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69">
        <v>0</v>
      </c>
      <c r="T18" s="269">
        <v>0</v>
      </c>
      <c r="U18" s="269">
        <v>0</v>
      </c>
      <c r="V18" s="269">
        <v>0</v>
      </c>
      <c r="W18" s="239">
        <f t="shared" si="0"/>
        <v>134</v>
      </c>
      <c r="X18" s="106">
        <f t="shared" si="1"/>
        <v>0</v>
      </c>
      <c r="Y18" s="107">
        <f t="shared" si="2"/>
        <v>0</v>
      </c>
      <c r="Z18" s="107">
        <f t="shared" si="3"/>
        <v>0</v>
      </c>
      <c r="AA18" s="108">
        <f t="shared" si="4"/>
        <v>0</v>
      </c>
      <c r="AB18" s="117">
        <f t="shared" si="5"/>
        <v>134</v>
      </c>
    </row>
    <row r="19" spans="1:28" ht="15">
      <c r="A19" s="242">
        <v>14</v>
      </c>
      <c r="B19" s="288" t="s">
        <v>80</v>
      </c>
      <c r="C19" s="276">
        <v>11769</v>
      </c>
      <c r="D19" s="286">
        <v>659</v>
      </c>
      <c r="E19" s="263">
        <v>22</v>
      </c>
      <c r="F19" s="263">
        <v>17</v>
      </c>
      <c r="G19" s="263">
        <v>22</v>
      </c>
      <c r="H19" s="269">
        <v>23</v>
      </c>
      <c r="I19" s="269">
        <v>24</v>
      </c>
      <c r="J19" s="269">
        <v>24</v>
      </c>
      <c r="K19" s="285">
        <v>0</v>
      </c>
      <c r="L19" s="285">
        <v>0</v>
      </c>
      <c r="M19" s="285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69">
        <v>0</v>
      </c>
      <c r="T19" s="269">
        <v>0</v>
      </c>
      <c r="U19" s="269">
        <v>0</v>
      </c>
      <c r="V19" s="269">
        <v>0</v>
      </c>
      <c r="W19" s="239">
        <f t="shared" si="0"/>
        <v>132</v>
      </c>
      <c r="X19" s="106">
        <f t="shared" si="1"/>
        <v>0</v>
      </c>
      <c r="Y19" s="107">
        <f t="shared" si="2"/>
        <v>0</v>
      </c>
      <c r="Z19" s="107">
        <f t="shared" si="3"/>
        <v>0</v>
      </c>
      <c r="AA19" s="108">
        <f t="shared" si="4"/>
        <v>0</v>
      </c>
      <c r="AB19" s="117">
        <f t="shared" si="5"/>
        <v>132</v>
      </c>
    </row>
    <row r="20" spans="1:28" ht="15">
      <c r="A20" s="242">
        <v>15</v>
      </c>
      <c r="B20" s="288" t="s">
        <v>27</v>
      </c>
      <c r="C20" s="276">
        <v>12362</v>
      </c>
      <c r="D20" s="286">
        <v>623</v>
      </c>
      <c r="E20" s="263">
        <v>18</v>
      </c>
      <c r="F20" s="263">
        <v>16</v>
      </c>
      <c r="G20" s="263">
        <v>16</v>
      </c>
      <c r="H20" s="287">
        <v>22</v>
      </c>
      <c r="I20" s="287">
        <v>23</v>
      </c>
      <c r="J20" s="287">
        <v>23</v>
      </c>
      <c r="K20" s="285">
        <v>0</v>
      </c>
      <c r="L20" s="285">
        <v>0</v>
      </c>
      <c r="M20" s="285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39">
        <f t="shared" si="0"/>
        <v>118</v>
      </c>
      <c r="X20" s="106">
        <f t="shared" si="1"/>
        <v>0</v>
      </c>
      <c r="Y20" s="107">
        <f t="shared" si="2"/>
        <v>0</v>
      </c>
      <c r="Z20" s="107">
        <f t="shared" si="3"/>
        <v>0</v>
      </c>
      <c r="AA20" s="108">
        <f t="shared" si="4"/>
        <v>0</v>
      </c>
      <c r="AB20" s="117">
        <f t="shared" si="5"/>
        <v>118</v>
      </c>
    </row>
    <row r="21" spans="1:28" ht="15">
      <c r="A21" s="242">
        <v>16</v>
      </c>
      <c r="B21" s="288" t="s">
        <v>146</v>
      </c>
      <c r="C21" s="276">
        <v>1963</v>
      </c>
      <c r="D21" s="286">
        <v>656</v>
      </c>
      <c r="E21" s="263">
        <v>0</v>
      </c>
      <c r="F21" s="263">
        <v>0</v>
      </c>
      <c r="G21" s="263">
        <v>0</v>
      </c>
      <c r="H21" s="269">
        <v>0</v>
      </c>
      <c r="I21" s="269">
        <v>0</v>
      </c>
      <c r="J21" s="269">
        <v>0</v>
      </c>
      <c r="K21" s="285">
        <v>0</v>
      </c>
      <c r="L21" s="285">
        <v>0</v>
      </c>
      <c r="M21" s="285">
        <v>0</v>
      </c>
      <c r="N21" s="269">
        <v>32</v>
      </c>
      <c r="O21" s="269">
        <v>35</v>
      </c>
      <c r="P21" s="269">
        <v>32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39">
        <f t="shared" si="0"/>
        <v>99</v>
      </c>
      <c r="X21" s="106">
        <f t="shared" si="1"/>
        <v>0</v>
      </c>
      <c r="Y21" s="107">
        <f t="shared" si="2"/>
        <v>0</v>
      </c>
      <c r="Z21" s="107">
        <f t="shared" si="3"/>
        <v>0</v>
      </c>
      <c r="AA21" s="108">
        <f t="shared" si="4"/>
        <v>0</v>
      </c>
      <c r="AB21" s="117">
        <f t="shared" si="5"/>
        <v>99</v>
      </c>
    </row>
    <row r="22" spans="1:28" ht="15">
      <c r="A22" s="242">
        <v>17</v>
      </c>
      <c r="B22" s="290" t="s">
        <v>34</v>
      </c>
      <c r="C22" s="276" t="s">
        <v>107</v>
      </c>
      <c r="D22" s="284">
        <v>618</v>
      </c>
      <c r="E22" s="263">
        <v>32</v>
      </c>
      <c r="F22" s="263">
        <v>32</v>
      </c>
      <c r="G22" s="263">
        <v>32</v>
      </c>
      <c r="H22" s="269">
        <v>0</v>
      </c>
      <c r="I22" s="269">
        <v>0</v>
      </c>
      <c r="J22" s="269">
        <v>0</v>
      </c>
      <c r="K22" s="285">
        <v>0</v>
      </c>
      <c r="L22" s="285">
        <v>0</v>
      </c>
      <c r="M22" s="285">
        <v>0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39">
        <f t="shared" si="0"/>
        <v>96</v>
      </c>
      <c r="X22" s="106">
        <f t="shared" si="1"/>
        <v>0</v>
      </c>
      <c r="Y22" s="107">
        <f t="shared" si="2"/>
        <v>0</v>
      </c>
      <c r="Z22" s="107">
        <f t="shared" si="3"/>
        <v>0</v>
      </c>
      <c r="AA22" s="108">
        <f t="shared" si="4"/>
        <v>0</v>
      </c>
      <c r="AB22" s="117">
        <f t="shared" si="5"/>
        <v>96</v>
      </c>
    </row>
    <row r="23" spans="1:28" ht="15">
      <c r="A23" s="242">
        <v>18</v>
      </c>
      <c r="B23" s="288" t="s">
        <v>33</v>
      </c>
      <c r="C23" s="276">
        <v>2635</v>
      </c>
      <c r="D23" s="286">
        <v>635</v>
      </c>
      <c r="E23" s="263">
        <v>28</v>
      </c>
      <c r="F23" s="263">
        <v>28</v>
      </c>
      <c r="G23" s="263">
        <v>28</v>
      </c>
      <c r="H23" s="269">
        <v>0</v>
      </c>
      <c r="I23" s="269">
        <v>0</v>
      </c>
      <c r="J23" s="269">
        <v>0</v>
      </c>
      <c r="K23" s="285">
        <v>0</v>
      </c>
      <c r="L23" s="285">
        <v>0</v>
      </c>
      <c r="M23" s="285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9">
        <v>0</v>
      </c>
      <c r="V23" s="269">
        <v>0</v>
      </c>
      <c r="W23" s="239">
        <f t="shared" si="0"/>
        <v>84</v>
      </c>
      <c r="X23" s="106">
        <f t="shared" si="1"/>
        <v>0</v>
      </c>
      <c r="Y23" s="107">
        <f t="shared" si="2"/>
        <v>0</v>
      </c>
      <c r="Z23" s="107">
        <f t="shared" si="3"/>
        <v>0</v>
      </c>
      <c r="AA23" s="108">
        <f t="shared" si="4"/>
        <v>0</v>
      </c>
      <c r="AB23" s="117">
        <f t="shared" si="5"/>
        <v>84</v>
      </c>
    </row>
    <row r="24" spans="1:28" ht="15">
      <c r="A24" s="242">
        <v>19</v>
      </c>
      <c r="B24" s="288" t="s">
        <v>31</v>
      </c>
      <c r="C24" s="276">
        <v>13645</v>
      </c>
      <c r="D24" s="284">
        <v>671</v>
      </c>
      <c r="E24" s="263">
        <v>26</v>
      </c>
      <c r="F24" s="263">
        <v>25</v>
      </c>
      <c r="G24" s="263">
        <v>26</v>
      </c>
      <c r="H24" s="269">
        <v>0</v>
      </c>
      <c r="I24" s="269">
        <v>0</v>
      </c>
      <c r="J24" s="269">
        <v>0</v>
      </c>
      <c r="K24" s="285">
        <v>0</v>
      </c>
      <c r="L24" s="285">
        <v>0</v>
      </c>
      <c r="M24" s="285">
        <v>0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69">
        <v>0</v>
      </c>
      <c r="T24" s="269">
        <v>0</v>
      </c>
      <c r="U24" s="269">
        <v>0</v>
      </c>
      <c r="V24" s="269">
        <v>0</v>
      </c>
      <c r="W24" s="239">
        <f t="shared" si="0"/>
        <v>77</v>
      </c>
      <c r="X24" s="106">
        <f t="shared" si="1"/>
        <v>0</v>
      </c>
      <c r="Y24" s="107">
        <f t="shared" si="2"/>
        <v>0</v>
      </c>
      <c r="Z24" s="107">
        <f t="shared" si="3"/>
        <v>0</v>
      </c>
      <c r="AA24" s="108">
        <f t="shared" si="4"/>
        <v>0</v>
      </c>
      <c r="AB24" s="117">
        <f t="shared" si="5"/>
        <v>77</v>
      </c>
    </row>
    <row r="25" spans="1:28" s="23" customFormat="1" ht="15.75" thickBot="1">
      <c r="A25" s="242">
        <v>20</v>
      </c>
      <c r="B25" s="288" t="s">
        <v>174</v>
      </c>
      <c r="C25" s="276">
        <v>16578</v>
      </c>
      <c r="D25" s="286">
        <v>689</v>
      </c>
      <c r="E25" s="263">
        <v>0</v>
      </c>
      <c r="F25" s="263">
        <v>0</v>
      </c>
      <c r="G25" s="263">
        <v>0</v>
      </c>
      <c r="H25" s="269">
        <v>0</v>
      </c>
      <c r="I25" s="269">
        <v>0</v>
      </c>
      <c r="J25" s="269">
        <v>0</v>
      </c>
      <c r="K25" s="285">
        <v>0</v>
      </c>
      <c r="L25" s="285">
        <v>0</v>
      </c>
      <c r="M25" s="285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69">
        <v>0</v>
      </c>
      <c r="T25" s="269">
        <v>27</v>
      </c>
      <c r="U25" s="269">
        <v>26</v>
      </c>
      <c r="V25" s="269">
        <v>24</v>
      </c>
      <c r="W25" s="240">
        <f t="shared" si="0"/>
        <v>77</v>
      </c>
      <c r="X25" s="118">
        <f t="shared" si="1"/>
        <v>0</v>
      </c>
      <c r="Y25" s="119">
        <f t="shared" si="2"/>
        <v>0</v>
      </c>
      <c r="Z25" s="119">
        <f t="shared" si="3"/>
        <v>0</v>
      </c>
      <c r="AA25" s="120">
        <f t="shared" si="4"/>
        <v>0</v>
      </c>
      <c r="AB25" s="121">
        <f t="shared" si="5"/>
        <v>77</v>
      </c>
    </row>
    <row r="26" spans="1:28" s="23" customFormat="1" ht="15.75" thickBot="1">
      <c r="A26" s="242">
        <v>21</v>
      </c>
      <c r="B26" s="288" t="s">
        <v>79</v>
      </c>
      <c r="C26" s="276" t="s">
        <v>109</v>
      </c>
      <c r="D26" s="286">
        <v>688</v>
      </c>
      <c r="E26" s="263">
        <v>23</v>
      </c>
      <c r="F26" s="263">
        <v>24</v>
      </c>
      <c r="G26" s="263">
        <v>24</v>
      </c>
      <c r="H26" s="269">
        <v>0</v>
      </c>
      <c r="I26" s="269">
        <v>0</v>
      </c>
      <c r="J26" s="269">
        <v>0</v>
      </c>
      <c r="K26" s="285">
        <v>0</v>
      </c>
      <c r="L26" s="285">
        <v>0</v>
      </c>
      <c r="M26" s="285">
        <v>0</v>
      </c>
      <c r="N26" s="269">
        <v>0</v>
      </c>
      <c r="O26" s="269">
        <v>0</v>
      </c>
      <c r="P26" s="269">
        <v>0</v>
      </c>
      <c r="Q26" s="269">
        <v>0</v>
      </c>
      <c r="R26" s="269">
        <v>0</v>
      </c>
      <c r="S26" s="269">
        <v>0</v>
      </c>
      <c r="T26" s="269">
        <v>0</v>
      </c>
      <c r="U26" s="269">
        <v>0</v>
      </c>
      <c r="V26" s="269">
        <v>0</v>
      </c>
      <c r="W26" s="240">
        <f t="shared" si="0"/>
        <v>71</v>
      </c>
      <c r="X26" s="118">
        <f t="shared" si="1"/>
        <v>0</v>
      </c>
      <c r="Y26" s="119">
        <f t="shared" si="2"/>
        <v>0</v>
      </c>
      <c r="Z26" s="119">
        <f t="shared" si="3"/>
        <v>0</v>
      </c>
      <c r="AA26" s="120">
        <f t="shared" si="4"/>
        <v>0</v>
      </c>
      <c r="AB26" s="121">
        <f t="shared" si="5"/>
        <v>71</v>
      </c>
    </row>
    <row r="27" spans="1:28" s="23" customFormat="1" ht="15.75" thickBot="1">
      <c r="A27" s="242">
        <v>22</v>
      </c>
      <c r="B27" s="288" t="s">
        <v>99</v>
      </c>
      <c r="C27" s="275">
        <v>13525</v>
      </c>
      <c r="D27" s="286">
        <v>624</v>
      </c>
      <c r="E27" s="263">
        <v>0</v>
      </c>
      <c r="F27" s="263">
        <v>0</v>
      </c>
      <c r="G27" s="263">
        <v>0</v>
      </c>
      <c r="H27" s="269">
        <v>26</v>
      </c>
      <c r="I27" s="269">
        <v>27</v>
      </c>
      <c r="J27" s="269">
        <v>17</v>
      </c>
      <c r="K27" s="285">
        <v>0</v>
      </c>
      <c r="L27" s="285">
        <v>0</v>
      </c>
      <c r="M27" s="285">
        <v>0</v>
      </c>
      <c r="N27" s="269">
        <v>0</v>
      </c>
      <c r="O27" s="269">
        <v>0</v>
      </c>
      <c r="P27" s="269">
        <v>0</v>
      </c>
      <c r="Q27" s="269">
        <v>0</v>
      </c>
      <c r="R27" s="269">
        <v>0</v>
      </c>
      <c r="S27" s="269">
        <v>0</v>
      </c>
      <c r="T27" s="269">
        <v>0</v>
      </c>
      <c r="U27" s="269">
        <v>0</v>
      </c>
      <c r="V27" s="269">
        <v>0</v>
      </c>
      <c r="W27" s="240">
        <f t="shared" si="0"/>
        <v>70</v>
      </c>
      <c r="X27" s="118">
        <f t="shared" si="1"/>
        <v>0</v>
      </c>
      <c r="Y27" s="119">
        <f t="shared" si="2"/>
        <v>0</v>
      </c>
      <c r="Z27" s="119">
        <f t="shared" si="3"/>
        <v>0</v>
      </c>
      <c r="AA27" s="120">
        <f t="shared" si="4"/>
        <v>0</v>
      </c>
      <c r="AB27" s="121">
        <f t="shared" si="5"/>
        <v>70</v>
      </c>
    </row>
    <row r="28" spans="1:28" s="23" customFormat="1" ht="15.75" thickBot="1">
      <c r="A28" s="242">
        <v>23</v>
      </c>
      <c r="B28" s="288" t="s">
        <v>81</v>
      </c>
      <c r="C28" s="276" t="s">
        <v>111</v>
      </c>
      <c r="D28" s="286">
        <v>647</v>
      </c>
      <c r="E28" s="263">
        <v>0</v>
      </c>
      <c r="F28" s="263">
        <v>27</v>
      </c>
      <c r="G28" s="263">
        <v>29</v>
      </c>
      <c r="H28" s="269">
        <v>0</v>
      </c>
      <c r="I28" s="269">
        <v>0</v>
      </c>
      <c r="J28" s="269">
        <v>0</v>
      </c>
      <c r="K28" s="285">
        <v>0</v>
      </c>
      <c r="L28" s="285">
        <v>0</v>
      </c>
      <c r="M28" s="285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0</v>
      </c>
      <c r="V28" s="269">
        <v>0</v>
      </c>
      <c r="W28" s="240">
        <f t="shared" si="0"/>
        <v>56</v>
      </c>
      <c r="X28" s="118">
        <f t="shared" si="1"/>
        <v>0</v>
      </c>
      <c r="Y28" s="119">
        <f t="shared" si="2"/>
        <v>0</v>
      </c>
      <c r="Z28" s="119">
        <f t="shared" si="3"/>
        <v>0</v>
      </c>
      <c r="AA28" s="120">
        <f t="shared" si="4"/>
        <v>0</v>
      </c>
      <c r="AB28" s="121">
        <f t="shared" si="5"/>
        <v>56</v>
      </c>
    </row>
    <row r="29" spans="1:28" s="23" customFormat="1" ht="15.75" thickBot="1">
      <c r="A29" s="242">
        <v>24</v>
      </c>
      <c r="B29" s="288" t="s">
        <v>75</v>
      </c>
      <c r="C29" s="275">
        <v>5897</v>
      </c>
      <c r="D29" s="286">
        <v>11</v>
      </c>
      <c r="E29" s="263">
        <v>17</v>
      </c>
      <c r="F29" s="263">
        <v>15</v>
      </c>
      <c r="G29" s="263">
        <v>20</v>
      </c>
      <c r="H29" s="269">
        <v>0</v>
      </c>
      <c r="I29" s="269">
        <v>0</v>
      </c>
      <c r="J29" s="269">
        <v>0</v>
      </c>
      <c r="K29" s="285">
        <v>0</v>
      </c>
      <c r="L29" s="285">
        <v>0</v>
      </c>
      <c r="M29" s="285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269">
        <v>0</v>
      </c>
      <c r="W29" s="240">
        <f t="shared" si="0"/>
        <v>52</v>
      </c>
      <c r="X29" s="118">
        <f t="shared" si="1"/>
        <v>0</v>
      </c>
      <c r="Y29" s="119">
        <f t="shared" si="2"/>
        <v>0</v>
      </c>
      <c r="Z29" s="119">
        <f t="shared" si="3"/>
        <v>0</v>
      </c>
      <c r="AA29" s="120">
        <f t="shared" si="4"/>
        <v>0</v>
      </c>
      <c r="AB29" s="121">
        <f t="shared" si="5"/>
        <v>52</v>
      </c>
    </row>
    <row r="30" spans="1:28" s="23" customFormat="1" ht="15.75" thickBot="1">
      <c r="A30" s="242">
        <v>25</v>
      </c>
      <c r="B30" s="288" t="s">
        <v>22</v>
      </c>
      <c r="C30" s="276">
        <v>4086</v>
      </c>
      <c r="D30" s="286">
        <v>619</v>
      </c>
      <c r="E30" s="263">
        <v>0</v>
      </c>
      <c r="F30" s="263">
        <v>14</v>
      </c>
      <c r="G30" s="263">
        <v>18</v>
      </c>
      <c r="H30" s="269">
        <v>0</v>
      </c>
      <c r="I30" s="269">
        <v>0</v>
      </c>
      <c r="J30" s="269">
        <v>0</v>
      </c>
      <c r="K30" s="285">
        <v>0</v>
      </c>
      <c r="L30" s="285">
        <v>0</v>
      </c>
      <c r="M30" s="285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40">
        <f t="shared" si="0"/>
        <v>32</v>
      </c>
      <c r="X30" s="118">
        <f t="shared" si="1"/>
        <v>0</v>
      </c>
      <c r="Y30" s="119">
        <f t="shared" si="2"/>
        <v>0</v>
      </c>
      <c r="Z30" s="119">
        <f t="shared" si="3"/>
        <v>0</v>
      </c>
      <c r="AA30" s="120">
        <f t="shared" si="4"/>
        <v>0</v>
      </c>
      <c r="AB30" s="121">
        <f t="shared" si="5"/>
        <v>32</v>
      </c>
    </row>
    <row r="31" spans="1:28" ht="12.75" customHeight="1">
      <c r="A31" s="23"/>
      <c r="B31" s="23"/>
      <c r="C31" s="133"/>
      <c r="D31" s="23"/>
      <c r="E31" s="24"/>
      <c r="F31" s="24">
        <v>19</v>
      </c>
      <c r="G31" s="24"/>
      <c r="H31" s="24"/>
      <c r="I31" s="24">
        <v>11</v>
      </c>
      <c r="J31" s="24"/>
      <c r="K31" s="24"/>
      <c r="L31" s="24">
        <v>9</v>
      </c>
      <c r="M31" s="24"/>
      <c r="N31" s="24"/>
      <c r="O31" s="24">
        <v>8</v>
      </c>
      <c r="P31" s="24"/>
      <c r="Q31" s="24"/>
      <c r="R31" s="24">
        <v>6</v>
      </c>
      <c r="S31" s="24"/>
      <c r="T31" s="24"/>
      <c r="U31" s="24">
        <v>9</v>
      </c>
      <c r="V31" s="24"/>
      <c r="W31" s="24"/>
      <c r="X31" s="24"/>
      <c r="Y31" s="24"/>
      <c r="Z31" s="24"/>
      <c r="AA31" s="24"/>
      <c r="AB31" s="25"/>
    </row>
    <row r="32" spans="2:27" ht="15">
      <c r="B32" s="142" t="s">
        <v>28</v>
      </c>
      <c r="C32" s="142"/>
      <c r="D32" s="142"/>
      <c r="E32" s="142"/>
      <c r="F32" s="142"/>
      <c r="G32" s="14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5">
      <c r="B33" s="142"/>
      <c r="C33" s="142"/>
      <c r="D33" s="142"/>
      <c r="E33" s="142"/>
      <c r="F33" s="142"/>
      <c r="G33" s="14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</sheetData>
  <sheetProtection selectLockedCells="1" selectUnlockedCells="1"/>
  <mergeCells count="19">
    <mergeCell ref="A1:AB2"/>
    <mergeCell ref="A3:D4"/>
    <mergeCell ref="E3:G3"/>
    <mergeCell ref="H3:J3"/>
    <mergeCell ref="K3:M3"/>
    <mergeCell ref="N3:P3"/>
    <mergeCell ref="Q3:S3"/>
    <mergeCell ref="T3:V3"/>
    <mergeCell ref="W3:W5"/>
    <mergeCell ref="X3:Z4"/>
    <mergeCell ref="B32:G33"/>
    <mergeCell ref="AA3:AA5"/>
    <mergeCell ref="AB3:AB5"/>
    <mergeCell ref="E4:G4"/>
    <mergeCell ref="H4:J4"/>
    <mergeCell ref="K4:M4"/>
    <mergeCell ref="N4:P4"/>
    <mergeCell ref="Q4:S4"/>
    <mergeCell ref="T4:V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"/>
  <sheetViews>
    <sheetView zoomScale="90" zoomScaleNormal="90" zoomScalePageLayoutView="0" workbookViewId="0" topLeftCell="A1">
      <selection activeCell="B14" sqref="B14:G15"/>
    </sheetView>
  </sheetViews>
  <sheetFormatPr defaultColWidth="8.7109375" defaultRowHeight="12.75"/>
  <cols>
    <col min="1" max="1" width="5.28125" style="1" customWidth="1"/>
    <col min="2" max="2" width="22.421875" style="1" customWidth="1"/>
    <col min="3" max="3" width="10.8515625" style="1" customWidth="1"/>
    <col min="4" max="4" width="8.710937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8.7109375" style="2" customWidth="1"/>
    <col min="28" max="16384" width="8.7109375" style="1" customWidth="1"/>
  </cols>
  <sheetData>
    <row r="1" spans="1:30" ht="27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3"/>
      <c r="AD1" s="3"/>
    </row>
    <row r="2" spans="1:30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3"/>
      <c r="AD2" s="3"/>
    </row>
    <row r="3" spans="1:28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47" t="s">
        <v>7</v>
      </c>
      <c r="X3" s="149" t="s">
        <v>8</v>
      </c>
      <c r="Y3" s="149"/>
      <c r="Z3" s="149"/>
      <c r="AA3" s="146" t="s">
        <v>9</v>
      </c>
      <c r="AB3" s="147" t="s">
        <v>10</v>
      </c>
    </row>
    <row r="4" spans="1:28" ht="15.75" thickBot="1">
      <c r="A4" s="154"/>
      <c r="B4" s="154"/>
      <c r="C4" s="154"/>
      <c r="D4" s="154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43316</v>
      </c>
      <c r="O4" s="141"/>
      <c r="P4" s="141"/>
      <c r="Q4" s="141">
        <v>43379</v>
      </c>
      <c r="R4" s="141"/>
      <c r="S4" s="141"/>
      <c r="T4" s="141">
        <v>43435</v>
      </c>
      <c r="U4" s="141"/>
      <c r="V4" s="141"/>
      <c r="W4" s="147"/>
      <c r="X4" s="149"/>
      <c r="Y4" s="149"/>
      <c r="Z4" s="149"/>
      <c r="AA4" s="146"/>
      <c r="AB4" s="147"/>
    </row>
    <row r="5" spans="1:28" s="8" customFormat="1" ht="46.5" customHeight="1" thickBot="1">
      <c r="A5" s="27" t="s">
        <v>11</v>
      </c>
      <c r="B5" s="28" t="s">
        <v>12</v>
      </c>
      <c r="C5" s="29" t="s">
        <v>13</v>
      </c>
      <c r="D5" s="30" t="s">
        <v>14</v>
      </c>
      <c r="E5" s="31">
        <v>1</v>
      </c>
      <c r="F5" s="32">
        <v>2</v>
      </c>
      <c r="G5" s="33">
        <v>3</v>
      </c>
      <c r="H5" s="31">
        <v>1</v>
      </c>
      <c r="I5" s="32">
        <v>2</v>
      </c>
      <c r="J5" s="33">
        <v>3</v>
      </c>
      <c r="K5" s="31">
        <v>1</v>
      </c>
      <c r="L5" s="34">
        <v>2</v>
      </c>
      <c r="M5" s="33">
        <v>3</v>
      </c>
      <c r="N5" s="31">
        <v>1</v>
      </c>
      <c r="O5" s="32">
        <v>2</v>
      </c>
      <c r="P5" s="33">
        <v>3</v>
      </c>
      <c r="Q5" s="31">
        <v>1</v>
      </c>
      <c r="R5" s="32">
        <v>2</v>
      </c>
      <c r="S5" s="33">
        <v>3</v>
      </c>
      <c r="T5" s="31">
        <v>1</v>
      </c>
      <c r="U5" s="32">
        <v>2</v>
      </c>
      <c r="V5" s="33">
        <v>3</v>
      </c>
      <c r="W5" s="147"/>
      <c r="X5" s="6" t="s">
        <v>15</v>
      </c>
      <c r="Y5" s="7" t="s">
        <v>16</v>
      </c>
      <c r="Z5" s="7" t="s">
        <v>17</v>
      </c>
      <c r="AA5" s="146"/>
      <c r="AB5" s="147"/>
    </row>
    <row r="6" spans="1:28" ht="15">
      <c r="A6" s="241">
        <v>1</v>
      </c>
      <c r="B6" s="288" t="s">
        <v>143</v>
      </c>
      <c r="C6" s="275">
        <v>14557</v>
      </c>
      <c r="D6" s="284">
        <v>24</v>
      </c>
      <c r="E6" s="263">
        <v>0</v>
      </c>
      <c r="F6" s="263">
        <v>0</v>
      </c>
      <c r="G6" s="263">
        <v>0</v>
      </c>
      <c r="H6" s="269">
        <v>0</v>
      </c>
      <c r="I6" s="269">
        <v>0</v>
      </c>
      <c r="J6" s="269">
        <v>0</v>
      </c>
      <c r="K6" s="269">
        <v>29</v>
      </c>
      <c r="L6" s="269">
        <v>29</v>
      </c>
      <c r="M6" s="269">
        <v>29</v>
      </c>
      <c r="N6" s="269">
        <v>32</v>
      </c>
      <c r="O6" s="269">
        <v>32</v>
      </c>
      <c r="P6" s="269">
        <v>32</v>
      </c>
      <c r="Q6" s="269">
        <v>0</v>
      </c>
      <c r="R6" s="269">
        <v>0</v>
      </c>
      <c r="S6" s="269">
        <v>0</v>
      </c>
      <c r="T6" s="269">
        <v>30</v>
      </c>
      <c r="U6" s="269">
        <v>30</v>
      </c>
      <c r="V6" s="269">
        <v>30</v>
      </c>
      <c r="W6" s="172">
        <f aca="true" t="shared" si="0" ref="W6:W12">SUM(E6:V6)</f>
        <v>273</v>
      </c>
      <c r="X6" s="10">
        <f aca="true" t="shared" si="1" ref="X6:X12">SMALL(E6:V6,1)</f>
        <v>0</v>
      </c>
      <c r="Y6" s="11">
        <f aca="true" t="shared" si="2" ref="Y6:Y12">SMALL(E6:V6,2)</f>
        <v>0</v>
      </c>
      <c r="Z6" s="11">
        <f aca="true" t="shared" si="3" ref="Z6:Z12">SMALL(E6:V6,3)</f>
        <v>0</v>
      </c>
      <c r="AA6" s="41">
        <f aca="true" t="shared" si="4" ref="AA6:AA12">SUM(X6:Z6)</f>
        <v>0</v>
      </c>
      <c r="AB6" s="13">
        <f aca="true" t="shared" si="5" ref="AB6:AB12">SUM(W6-AA6)</f>
        <v>273</v>
      </c>
    </row>
    <row r="7" spans="1:28" ht="15">
      <c r="A7" s="241">
        <v>2</v>
      </c>
      <c r="B7" s="288" t="s">
        <v>159</v>
      </c>
      <c r="C7" s="275">
        <v>5246</v>
      </c>
      <c r="D7" s="284">
        <v>33</v>
      </c>
      <c r="E7" s="263">
        <v>0</v>
      </c>
      <c r="F7" s="263">
        <v>0</v>
      </c>
      <c r="G7" s="263">
        <v>0</v>
      </c>
      <c r="H7" s="269">
        <v>0</v>
      </c>
      <c r="I7" s="269">
        <v>0</v>
      </c>
      <c r="J7" s="269">
        <v>0</v>
      </c>
      <c r="K7" s="269">
        <v>0</v>
      </c>
      <c r="L7" s="269">
        <v>0</v>
      </c>
      <c r="M7" s="269">
        <v>0</v>
      </c>
      <c r="N7" s="269">
        <v>35</v>
      </c>
      <c r="O7" s="269">
        <v>35</v>
      </c>
      <c r="P7" s="269">
        <v>35</v>
      </c>
      <c r="Q7" s="269">
        <v>0</v>
      </c>
      <c r="R7" s="269">
        <v>0</v>
      </c>
      <c r="S7" s="269">
        <v>0</v>
      </c>
      <c r="T7" s="269">
        <v>32</v>
      </c>
      <c r="U7" s="269">
        <v>32</v>
      </c>
      <c r="V7" s="269">
        <v>32</v>
      </c>
      <c r="W7" s="237">
        <f t="shared" si="0"/>
        <v>201</v>
      </c>
      <c r="X7" s="19">
        <f t="shared" si="1"/>
        <v>0</v>
      </c>
      <c r="Y7" s="20">
        <f t="shared" si="2"/>
        <v>0</v>
      </c>
      <c r="Z7" s="20">
        <f t="shared" si="3"/>
        <v>0</v>
      </c>
      <c r="AA7" s="45">
        <f t="shared" si="4"/>
        <v>0</v>
      </c>
      <c r="AB7" s="22">
        <f t="shared" si="5"/>
        <v>201</v>
      </c>
    </row>
    <row r="8" spans="1:28" ht="15">
      <c r="A8" s="241">
        <v>3</v>
      </c>
      <c r="B8" s="288" t="s">
        <v>20</v>
      </c>
      <c r="C8" s="275">
        <v>1032</v>
      </c>
      <c r="D8" s="284">
        <v>57</v>
      </c>
      <c r="E8" s="263">
        <v>0</v>
      </c>
      <c r="F8" s="263">
        <v>0</v>
      </c>
      <c r="G8" s="263">
        <v>0</v>
      </c>
      <c r="H8" s="269">
        <v>0</v>
      </c>
      <c r="I8" s="269">
        <v>0</v>
      </c>
      <c r="J8" s="269">
        <v>0</v>
      </c>
      <c r="K8" s="269">
        <v>35</v>
      </c>
      <c r="L8" s="269">
        <v>35</v>
      </c>
      <c r="M8" s="269">
        <v>35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38">
        <f t="shared" si="0"/>
        <v>105</v>
      </c>
      <c r="X8" s="102">
        <f t="shared" si="1"/>
        <v>0</v>
      </c>
      <c r="Y8" s="103">
        <f t="shared" si="2"/>
        <v>0</v>
      </c>
      <c r="Z8" s="103">
        <f t="shared" si="3"/>
        <v>0</v>
      </c>
      <c r="AA8" s="104">
        <f t="shared" si="4"/>
        <v>0</v>
      </c>
      <c r="AB8" s="105">
        <f t="shared" si="5"/>
        <v>105</v>
      </c>
    </row>
    <row r="9" spans="1:28" ht="15">
      <c r="A9" s="241">
        <v>4</v>
      </c>
      <c r="B9" s="288" t="s">
        <v>168</v>
      </c>
      <c r="C9" s="275">
        <v>18551</v>
      </c>
      <c r="D9" s="284">
        <v>93</v>
      </c>
      <c r="E9" s="263">
        <v>0</v>
      </c>
      <c r="F9" s="263">
        <v>0</v>
      </c>
      <c r="G9" s="263">
        <v>0</v>
      </c>
      <c r="H9" s="269">
        <v>0</v>
      </c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69">
        <v>35</v>
      </c>
      <c r="R9" s="269">
        <v>35</v>
      </c>
      <c r="S9" s="269">
        <v>35</v>
      </c>
      <c r="T9" s="269">
        <v>0</v>
      </c>
      <c r="U9" s="269">
        <v>0</v>
      </c>
      <c r="V9" s="269">
        <v>0</v>
      </c>
      <c r="W9" s="239">
        <f t="shared" si="0"/>
        <v>105</v>
      </c>
      <c r="X9" s="106">
        <f t="shared" si="1"/>
        <v>0</v>
      </c>
      <c r="Y9" s="107">
        <f t="shared" si="2"/>
        <v>0</v>
      </c>
      <c r="Z9" s="107">
        <f t="shared" si="3"/>
        <v>0</v>
      </c>
      <c r="AA9" s="108">
        <f t="shared" si="4"/>
        <v>0</v>
      </c>
      <c r="AB9" s="109">
        <f t="shared" si="5"/>
        <v>105</v>
      </c>
    </row>
    <row r="10" spans="1:28" s="23" customFormat="1" ht="15" customHeight="1" thickBot="1">
      <c r="A10" s="241">
        <v>5</v>
      </c>
      <c r="B10" s="288" t="s">
        <v>24</v>
      </c>
      <c r="C10" s="275">
        <v>7384</v>
      </c>
      <c r="D10" s="266">
        <v>46</v>
      </c>
      <c r="E10" s="263">
        <v>0</v>
      </c>
      <c r="F10" s="263">
        <v>0</v>
      </c>
      <c r="G10" s="263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35</v>
      </c>
      <c r="U10" s="269">
        <v>35</v>
      </c>
      <c r="V10" s="269">
        <v>35</v>
      </c>
      <c r="W10" s="243">
        <f t="shared" si="0"/>
        <v>105</v>
      </c>
      <c r="X10" s="98">
        <f t="shared" si="1"/>
        <v>0</v>
      </c>
      <c r="Y10" s="99">
        <f t="shared" si="2"/>
        <v>0</v>
      </c>
      <c r="Z10" s="99">
        <f t="shared" si="3"/>
        <v>0</v>
      </c>
      <c r="AA10" s="100">
        <f t="shared" si="4"/>
        <v>0</v>
      </c>
      <c r="AB10" s="101">
        <f t="shared" si="5"/>
        <v>105</v>
      </c>
    </row>
    <row r="11" spans="1:28" s="23" customFormat="1" ht="15" customHeight="1" thickBot="1">
      <c r="A11" s="241">
        <v>6</v>
      </c>
      <c r="B11" s="288" t="s">
        <v>67</v>
      </c>
      <c r="C11" s="275">
        <v>12890</v>
      </c>
      <c r="D11" s="284">
        <v>13</v>
      </c>
      <c r="E11" s="263">
        <v>0</v>
      </c>
      <c r="F11" s="263">
        <v>0</v>
      </c>
      <c r="G11" s="263">
        <v>0</v>
      </c>
      <c r="H11" s="269">
        <v>0</v>
      </c>
      <c r="I11" s="269">
        <v>0</v>
      </c>
      <c r="J11" s="269">
        <v>0</v>
      </c>
      <c r="K11" s="269">
        <v>32</v>
      </c>
      <c r="L11" s="269">
        <v>32</v>
      </c>
      <c r="M11" s="269">
        <v>30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</v>
      </c>
      <c r="W11" s="243">
        <f t="shared" si="0"/>
        <v>94</v>
      </c>
      <c r="X11" s="98">
        <f t="shared" si="1"/>
        <v>0</v>
      </c>
      <c r="Y11" s="99">
        <f t="shared" si="2"/>
        <v>0</v>
      </c>
      <c r="Z11" s="99">
        <f t="shared" si="3"/>
        <v>0</v>
      </c>
      <c r="AA11" s="100">
        <f t="shared" si="4"/>
        <v>0</v>
      </c>
      <c r="AB11" s="101">
        <f t="shared" si="5"/>
        <v>94</v>
      </c>
    </row>
    <row r="12" spans="1:28" s="23" customFormat="1" ht="15" customHeight="1" thickBot="1">
      <c r="A12" s="241">
        <v>7</v>
      </c>
      <c r="B12" s="288" t="s">
        <v>142</v>
      </c>
      <c r="C12" s="275">
        <v>6235</v>
      </c>
      <c r="D12" s="284"/>
      <c r="E12" s="263">
        <v>0</v>
      </c>
      <c r="F12" s="263">
        <v>0</v>
      </c>
      <c r="G12" s="263">
        <v>0</v>
      </c>
      <c r="H12" s="269">
        <v>0</v>
      </c>
      <c r="I12" s="269">
        <v>0</v>
      </c>
      <c r="J12" s="269">
        <v>0</v>
      </c>
      <c r="K12" s="269">
        <v>30</v>
      </c>
      <c r="L12" s="269">
        <v>30</v>
      </c>
      <c r="M12" s="269">
        <v>32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43">
        <f t="shared" si="0"/>
        <v>92</v>
      </c>
      <c r="X12" s="98">
        <f t="shared" si="1"/>
        <v>0</v>
      </c>
      <c r="Y12" s="99">
        <f t="shared" si="2"/>
        <v>0</v>
      </c>
      <c r="Z12" s="99">
        <f t="shared" si="3"/>
        <v>0</v>
      </c>
      <c r="AA12" s="100">
        <f t="shared" si="4"/>
        <v>0</v>
      </c>
      <c r="AB12" s="101">
        <f t="shared" si="5"/>
        <v>92</v>
      </c>
    </row>
    <row r="13" spans="1:28" ht="12.75" customHeight="1">
      <c r="A13" s="23"/>
      <c r="B13" s="23"/>
      <c r="C13" s="23"/>
      <c r="D13" s="23"/>
      <c r="E13" s="143">
        <v>0</v>
      </c>
      <c r="F13" s="143"/>
      <c r="G13" s="143"/>
      <c r="H13" s="143">
        <v>0</v>
      </c>
      <c r="I13" s="143"/>
      <c r="J13" s="143"/>
      <c r="K13" s="143">
        <v>4</v>
      </c>
      <c r="L13" s="143"/>
      <c r="M13" s="143"/>
      <c r="N13" s="143">
        <v>2</v>
      </c>
      <c r="O13" s="143"/>
      <c r="P13" s="143"/>
      <c r="Q13" s="143">
        <v>1</v>
      </c>
      <c r="R13" s="143"/>
      <c r="S13" s="143"/>
      <c r="T13" s="143">
        <v>3</v>
      </c>
      <c r="U13" s="143"/>
      <c r="V13" s="143"/>
      <c r="W13" s="24"/>
      <c r="X13" s="24"/>
      <c r="Y13" s="24"/>
      <c r="Z13" s="24"/>
      <c r="AA13" s="24"/>
      <c r="AB13" s="25">
        <f>AVERAGE(E13:V13)</f>
        <v>1.6666666666666667</v>
      </c>
    </row>
    <row r="14" spans="2:27" ht="15">
      <c r="B14" s="142" t="s">
        <v>28</v>
      </c>
      <c r="C14" s="142"/>
      <c r="D14" s="142"/>
      <c r="E14" s="142"/>
      <c r="F14" s="142"/>
      <c r="G14" s="142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15">
      <c r="B15" s="142"/>
      <c r="C15" s="142"/>
      <c r="D15" s="142"/>
      <c r="E15" s="142"/>
      <c r="F15" s="142"/>
      <c r="G15" s="14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</sheetData>
  <sheetProtection selectLockedCells="1" selectUnlockedCells="1"/>
  <mergeCells count="25">
    <mergeCell ref="A1:AB2"/>
    <mergeCell ref="A3:D4"/>
    <mergeCell ref="E3:G3"/>
    <mergeCell ref="H3:J3"/>
    <mergeCell ref="K3:M3"/>
    <mergeCell ref="N3:P3"/>
    <mergeCell ref="Q3:S3"/>
    <mergeCell ref="T3:V3"/>
    <mergeCell ref="W3:W5"/>
    <mergeCell ref="X3:Z4"/>
    <mergeCell ref="T13:V13"/>
    <mergeCell ref="AA3:AA5"/>
    <mergeCell ref="AB3:AB5"/>
    <mergeCell ref="E4:G4"/>
    <mergeCell ref="H4:J4"/>
    <mergeCell ref="K4:M4"/>
    <mergeCell ref="N4:P4"/>
    <mergeCell ref="Q4:S4"/>
    <mergeCell ref="T4:V4"/>
    <mergeCell ref="B14:G15"/>
    <mergeCell ref="E13:G13"/>
    <mergeCell ref="H13:J13"/>
    <mergeCell ref="K13:M13"/>
    <mergeCell ref="N13:P13"/>
    <mergeCell ref="Q13:S1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zoomScale="90" zoomScaleNormal="90" zoomScalePageLayoutView="0" workbookViewId="0" topLeftCell="A5">
      <selection activeCell="C18" sqref="C18"/>
    </sheetView>
  </sheetViews>
  <sheetFormatPr defaultColWidth="8.7109375" defaultRowHeight="12.75"/>
  <cols>
    <col min="1" max="1" width="5.28125" style="1" customWidth="1"/>
    <col min="2" max="2" width="19.28125" style="1" customWidth="1"/>
    <col min="3" max="3" width="10.8515625" style="2" customWidth="1"/>
    <col min="4" max="4" width="8.7109375" style="1" customWidth="1"/>
    <col min="5" max="22" width="4.28125" style="2" customWidth="1"/>
    <col min="23" max="23" width="6.421875" style="2" customWidth="1"/>
    <col min="24" max="25" width="4.28125" style="2" hidden="1" customWidth="1"/>
    <col min="26" max="26" width="5.28125" style="2" hidden="1" customWidth="1"/>
    <col min="27" max="27" width="0" style="2" hidden="1" customWidth="1"/>
    <col min="28" max="16384" width="8.7109375" style="1" customWidth="1"/>
  </cols>
  <sheetData>
    <row r="1" spans="1:27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3"/>
      <c r="Y1" s="3"/>
      <c r="Z1" s="1"/>
      <c r="AA1" s="1"/>
    </row>
    <row r="2" spans="1:27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3"/>
      <c r="Y2" s="3"/>
      <c r="Z2" s="1"/>
      <c r="AA2" s="1"/>
    </row>
    <row r="3" spans="1:28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3"/>
      <c r="W3" s="144" t="s">
        <v>7</v>
      </c>
      <c r="X3" s="148" t="s">
        <v>8</v>
      </c>
      <c r="Y3" s="149"/>
      <c r="Z3" s="149"/>
      <c r="AA3" s="155" t="s">
        <v>9</v>
      </c>
      <c r="AB3" s="144" t="s">
        <v>10</v>
      </c>
    </row>
    <row r="4" spans="1:28" ht="15.75" thickBot="1">
      <c r="A4" s="152"/>
      <c r="B4" s="152"/>
      <c r="C4" s="152"/>
      <c r="D4" s="152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43316</v>
      </c>
      <c r="O4" s="141"/>
      <c r="P4" s="141"/>
      <c r="Q4" s="141">
        <v>43379</v>
      </c>
      <c r="R4" s="141"/>
      <c r="S4" s="141"/>
      <c r="T4" s="141">
        <v>43435</v>
      </c>
      <c r="U4" s="141"/>
      <c r="V4" s="141"/>
      <c r="W4" s="145"/>
      <c r="X4" s="157"/>
      <c r="Y4" s="158"/>
      <c r="Z4" s="158"/>
      <c r="AA4" s="156"/>
      <c r="AB4" s="145"/>
    </row>
    <row r="5" spans="1:28" s="8" customFormat="1" ht="46.5" customHeight="1">
      <c r="A5" s="74" t="s">
        <v>11</v>
      </c>
      <c r="B5" s="124" t="s">
        <v>12</v>
      </c>
      <c r="C5" s="126" t="s">
        <v>13</v>
      </c>
      <c r="D5" s="125" t="s">
        <v>14</v>
      </c>
      <c r="E5" s="58">
        <v>1</v>
      </c>
      <c r="F5" s="59">
        <v>2</v>
      </c>
      <c r="G5" s="60">
        <v>3</v>
      </c>
      <c r="H5" s="58">
        <v>1</v>
      </c>
      <c r="I5" s="59">
        <v>2</v>
      </c>
      <c r="J5" s="60">
        <v>3</v>
      </c>
      <c r="K5" s="58">
        <v>1</v>
      </c>
      <c r="L5" s="61">
        <v>2</v>
      </c>
      <c r="M5" s="60">
        <v>3</v>
      </c>
      <c r="N5" s="58">
        <v>1</v>
      </c>
      <c r="O5" s="59">
        <v>2</v>
      </c>
      <c r="P5" s="60">
        <v>3</v>
      </c>
      <c r="Q5" s="58">
        <v>1</v>
      </c>
      <c r="R5" s="59">
        <v>2</v>
      </c>
      <c r="S5" s="60">
        <v>3</v>
      </c>
      <c r="T5" s="58">
        <v>1</v>
      </c>
      <c r="U5" s="59">
        <v>2</v>
      </c>
      <c r="V5" s="60">
        <v>3</v>
      </c>
      <c r="W5" s="145"/>
      <c r="X5" s="76" t="s">
        <v>15</v>
      </c>
      <c r="Y5" s="77" t="s">
        <v>16</v>
      </c>
      <c r="Z5" s="77" t="s">
        <v>17</v>
      </c>
      <c r="AA5" s="156"/>
      <c r="AB5" s="145"/>
    </row>
    <row r="6" spans="1:28" ht="15">
      <c r="A6" s="75">
        <v>1</v>
      </c>
      <c r="B6" s="291" t="s">
        <v>83</v>
      </c>
      <c r="C6" s="275">
        <v>14553</v>
      </c>
      <c r="D6" s="292">
        <v>23</v>
      </c>
      <c r="E6" s="263">
        <v>27</v>
      </c>
      <c r="F6" s="263">
        <v>29</v>
      </c>
      <c r="G6" s="293">
        <v>28</v>
      </c>
      <c r="H6" s="287">
        <v>35</v>
      </c>
      <c r="I6" s="287">
        <v>35</v>
      </c>
      <c r="J6" s="287">
        <v>35</v>
      </c>
      <c r="K6" s="266">
        <v>25</v>
      </c>
      <c r="L6" s="266">
        <v>26</v>
      </c>
      <c r="M6" s="266">
        <v>26</v>
      </c>
      <c r="N6" s="269">
        <v>29</v>
      </c>
      <c r="O6" s="269">
        <v>32</v>
      </c>
      <c r="P6" s="269">
        <v>35</v>
      </c>
      <c r="Q6" s="269">
        <v>30</v>
      </c>
      <c r="R6" s="269">
        <v>30</v>
      </c>
      <c r="S6" s="269">
        <v>30</v>
      </c>
      <c r="T6" s="269">
        <v>27</v>
      </c>
      <c r="U6" s="269">
        <v>27</v>
      </c>
      <c r="V6" s="269">
        <v>28</v>
      </c>
      <c r="W6" s="244">
        <f aca="true" t="shared" si="0" ref="W6:W21">SUM(E6:V6)</f>
        <v>534</v>
      </c>
      <c r="X6" s="78">
        <v>0</v>
      </c>
      <c r="Y6" s="73">
        <v>0</v>
      </c>
      <c r="Z6" s="73">
        <v>0</v>
      </c>
      <c r="AA6" s="79">
        <f aca="true" t="shared" si="1" ref="AA6:AA21">SUM(X6:Z6)</f>
        <v>0</v>
      </c>
      <c r="AB6" s="80">
        <f aca="true" t="shared" si="2" ref="AB6:AB21">SUM(W6-AA6)</f>
        <v>534</v>
      </c>
    </row>
    <row r="7" spans="1:28" ht="15">
      <c r="A7" s="75">
        <v>2</v>
      </c>
      <c r="B7" s="291" t="s">
        <v>33</v>
      </c>
      <c r="C7" s="275" t="s">
        <v>153</v>
      </c>
      <c r="D7" s="294">
        <v>35</v>
      </c>
      <c r="E7" s="263">
        <v>29</v>
      </c>
      <c r="F7" s="263">
        <v>30</v>
      </c>
      <c r="G7" s="293">
        <v>30</v>
      </c>
      <c r="H7" s="287">
        <v>0</v>
      </c>
      <c r="I7" s="287">
        <v>0</v>
      </c>
      <c r="J7" s="287">
        <v>0</v>
      </c>
      <c r="K7" s="266">
        <v>26</v>
      </c>
      <c r="L7" s="266">
        <v>21</v>
      </c>
      <c r="M7" s="266">
        <v>28</v>
      </c>
      <c r="N7" s="269">
        <v>0</v>
      </c>
      <c r="O7" s="269">
        <v>0</v>
      </c>
      <c r="P7" s="269">
        <v>0</v>
      </c>
      <c r="Q7" s="269">
        <v>35</v>
      </c>
      <c r="R7" s="269">
        <v>32</v>
      </c>
      <c r="S7" s="269">
        <v>35</v>
      </c>
      <c r="T7" s="269">
        <v>32</v>
      </c>
      <c r="U7" s="269">
        <v>32</v>
      </c>
      <c r="V7" s="269">
        <v>32</v>
      </c>
      <c r="W7" s="244">
        <f t="shared" si="0"/>
        <v>362</v>
      </c>
      <c r="X7" s="78">
        <f aca="true" t="shared" si="3" ref="X7:X21">SMALL(E7:V7,1)</f>
        <v>0</v>
      </c>
      <c r="Y7" s="73">
        <f aca="true" t="shared" si="4" ref="Y7:Y21">SMALL(E7:V7,2)</f>
        <v>0</v>
      </c>
      <c r="Z7" s="73">
        <f aca="true" t="shared" si="5" ref="Z7:Z21">SMALL(E7:V7,3)</f>
        <v>0</v>
      </c>
      <c r="AA7" s="79">
        <f t="shared" si="1"/>
        <v>0</v>
      </c>
      <c r="AB7" s="80">
        <f t="shared" si="2"/>
        <v>362</v>
      </c>
    </row>
    <row r="8" spans="1:28" ht="15">
      <c r="A8" s="75">
        <v>3</v>
      </c>
      <c r="B8" s="291" t="s">
        <v>146</v>
      </c>
      <c r="C8" s="275" t="s">
        <v>155</v>
      </c>
      <c r="D8" s="292">
        <v>55</v>
      </c>
      <c r="E8" s="263">
        <v>0</v>
      </c>
      <c r="F8" s="263">
        <v>0</v>
      </c>
      <c r="G8" s="293">
        <v>0</v>
      </c>
      <c r="H8" s="287">
        <v>0</v>
      </c>
      <c r="I8" s="287">
        <v>0</v>
      </c>
      <c r="J8" s="287">
        <v>0</v>
      </c>
      <c r="K8" s="266">
        <v>29</v>
      </c>
      <c r="L8" s="266">
        <v>27</v>
      </c>
      <c r="M8" s="266">
        <v>27</v>
      </c>
      <c r="N8" s="269">
        <v>32</v>
      </c>
      <c r="O8" s="269">
        <v>29</v>
      </c>
      <c r="P8" s="269">
        <v>30</v>
      </c>
      <c r="Q8" s="269">
        <v>0</v>
      </c>
      <c r="R8" s="269">
        <v>0</v>
      </c>
      <c r="S8" s="269">
        <v>0</v>
      </c>
      <c r="T8" s="269">
        <v>29</v>
      </c>
      <c r="U8" s="269">
        <v>30</v>
      </c>
      <c r="V8" s="269">
        <v>29</v>
      </c>
      <c r="W8" s="244">
        <f t="shared" si="0"/>
        <v>262</v>
      </c>
      <c r="X8" s="78">
        <f t="shared" si="3"/>
        <v>0</v>
      </c>
      <c r="Y8" s="73">
        <f t="shared" si="4"/>
        <v>0</v>
      </c>
      <c r="Z8" s="73">
        <f t="shared" si="5"/>
        <v>0</v>
      </c>
      <c r="AA8" s="79">
        <f t="shared" si="1"/>
        <v>0</v>
      </c>
      <c r="AB8" s="80">
        <f t="shared" si="2"/>
        <v>262</v>
      </c>
    </row>
    <row r="9" spans="1:28" ht="15">
      <c r="A9" s="75">
        <v>4</v>
      </c>
      <c r="B9" s="291" t="s">
        <v>82</v>
      </c>
      <c r="C9" s="276">
        <v>6601</v>
      </c>
      <c r="D9" s="294">
        <v>25</v>
      </c>
      <c r="E9" s="263">
        <v>32</v>
      </c>
      <c r="F9" s="263">
        <v>35</v>
      </c>
      <c r="G9" s="293">
        <v>35</v>
      </c>
      <c r="H9" s="287">
        <v>0</v>
      </c>
      <c r="I9" s="287">
        <v>0</v>
      </c>
      <c r="J9" s="287">
        <v>0</v>
      </c>
      <c r="K9" s="266">
        <v>0</v>
      </c>
      <c r="L9" s="266">
        <v>0</v>
      </c>
      <c r="M9" s="266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35</v>
      </c>
      <c r="U9" s="269">
        <v>35</v>
      </c>
      <c r="V9" s="269">
        <v>35</v>
      </c>
      <c r="W9" s="244">
        <f t="shared" si="0"/>
        <v>207</v>
      </c>
      <c r="X9" s="78">
        <f t="shared" si="3"/>
        <v>0</v>
      </c>
      <c r="Y9" s="73">
        <f t="shared" si="4"/>
        <v>0</v>
      </c>
      <c r="Z9" s="73">
        <f t="shared" si="5"/>
        <v>0</v>
      </c>
      <c r="AA9" s="79">
        <f t="shared" si="1"/>
        <v>0</v>
      </c>
      <c r="AB9" s="80">
        <f t="shared" si="2"/>
        <v>207</v>
      </c>
    </row>
    <row r="10" spans="1:28" ht="15">
      <c r="A10" s="75">
        <v>5</v>
      </c>
      <c r="B10" s="295" t="s">
        <v>39</v>
      </c>
      <c r="C10" s="276" t="s">
        <v>112</v>
      </c>
      <c r="D10" s="294">
        <v>17</v>
      </c>
      <c r="E10" s="263">
        <v>35</v>
      </c>
      <c r="F10" s="263">
        <v>32</v>
      </c>
      <c r="G10" s="293">
        <v>32</v>
      </c>
      <c r="H10" s="287">
        <v>0</v>
      </c>
      <c r="I10" s="287">
        <v>0</v>
      </c>
      <c r="J10" s="287">
        <v>0</v>
      </c>
      <c r="K10" s="266">
        <v>35</v>
      </c>
      <c r="L10" s="266">
        <v>32</v>
      </c>
      <c r="M10" s="266">
        <v>29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44">
        <f t="shared" si="0"/>
        <v>195</v>
      </c>
      <c r="X10" s="78">
        <f t="shared" si="3"/>
        <v>0</v>
      </c>
      <c r="Y10" s="73">
        <f t="shared" si="4"/>
        <v>0</v>
      </c>
      <c r="Z10" s="73">
        <f t="shared" si="5"/>
        <v>0</v>
      </c>
      <c r="AA10" s="79">
        <f t="shared" si="1"/>
        <v>0</v>
      </c>
      <c r="AB10" s="80">
        <f t="shared" si="2"/>
        <v>195</v>
      </c>
    </row>
    <row r="11" spans="1:28" ht="15">
      <c r="A11" s="75">
        <v>6</v>
      </c>
      <c r="B11" s="291" t="s">
        <v>20</v>
      </c>
      <c r="C11" s="275">
        <v>1032</v>
      </c>
      <c r="D11" s="292">
        <v>57</v>
      </c>
      <c r="E11" s="263">
        <v>0</v>
      </c>
      <c r="F11" s="263">
        <v>0</v>
      </c>
      <c r="G11" s="293">
        <v>0</v>
      </c>
      <c r="H11" s="287">
        <v>0</v>
      </c>
      <c r="I11" s="287">
        <v>0</v>
      </c>
      <c r="J11" s="287">
        <v>0</v>
      </c>
      <c r="K11" s="266">
        <v>0</v>
      </c>
      <c r="L11" s="266">
        <v>0</v>
      </c>
      <c r="M11" s="266">
        <v>0</v>
      </c>
      <c r="N11" s="269">
        <v>30</v>
      </c>
      <c r="O11" s="269">
        <v>30</v>
      </c>
      <c r="P11" s="269">
        <v>29</v>
      </c>
      <c r="Q11" s="269">
        <v>32</v>
      </c>
      <c r="R11" s="269">
        <v>35</v>
      </c>
      <c r="S11" s="269">
        <v>32</v>
      </c>
      <c r="T11" s="269">
        <v>0</v>
      </c>
      <c r="U11" s="269">
        <v>0</v>
      </c>
      <c r="V11" s="269">
        <v>0</v>
      </c>
      <c r="W11" s="244">
        <f t="shared" si="0"/>
        <v>188</v>
      </c>
      <c r="X11" s="78">
        <f t="shared" si="3"/>
        <v>0</v>
      </c>
      <c r="Y11" s="73">
        <f t="shared" si="4"/>
        <v>0</v>
      </c>
      <c r="Z11" s="73">
        <f t="shared" si="5"/>
        <v>0</v>
      </c>
      <c r="AA11" s="79">
        <f t="shared" si="1"/>
        <v>0</v>
      </c>
      <c r="AB11" s="80">
        <f t="shared" si="2"/>
        <v>188</v>
      </c>
    </row>
    <row r="12" spans="1:28" ht="15">
      <c r="A12" s="75">
        <v>7</v>
      </c>
      <c r="B12" s="291" t="s">
        <v>42</v>
      </c>
      <c r="C12" s="275">
        <v>1614</v>
      </c>
      <c r="D12" s="292">
        <v>20</v>
      </c>
      <c r="E12" s="263">
        <v>0</v>
      </c>
      <c r="F12" s="263">
        <v>0</v>
      </c>
      <c r="G12" s="293">
        <v>0</v>
      </c>
      <c r="H12" s="287">
        <v>0</v>
      </c>
      <c r="I12" s="287">
        <v>0</v>
      </c>
      <c r="J12" s="287">
        <v>0</v>
      </c>
      <c r="K12" s="266">
        <v>32</v>
      </c>
      <c r="L12" s="266">
        <v>35</v>
      </c>
      <c r="M12" s="266">
        <v>35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44">
        <f t="shared" si="0"/>
        <v>102</v>
      </c>
      <c r="X12" s="78">
        <f t="shared" si="3"/>
        <v>0</v>
      </c>
      <c r="Y12" s="73">
        <f t="shared" si="4"/>
        <v>0</v>
      </c>
      <c r="Z12" s="73">
        <f t="shared" si="5"/>
        <v>0</v>
      </c>
      <c r="AA12" s="79">
        <f t="shared" si="1"/>
        <v>0</v>
      </c>
      <c r="AB12" s="80">
        <f t="shared" si="2"/>
        <v>102</v>
      </c>
    </row>
    <row r="13" spans="1:28" ht="15">
      <c r="A13" s="75">
        <v>8</v>
      </c>
      <c r="B13" s="291" t="s">
        <v>78</v>
      </c>
      <c r="C13" s="275">
        <v>2340</v>
      </c>
      <c r="D13" s="292">
        <v>27</v>
      </c>
      <c r="E13" s="263">
        <v>0</v>
      </c>
      <c r="F13" s="263">
        <v>0</v>
      </c>
      <c r="G13" s="293">
        <v>0</v>
      </c>
      <c r="H13" s="287">
        <v>0</v>
      </c>
      <c r="I13" s="287">
        <v>0</v>
      </c>
      <c r="J13" s="287">
        <v>0</v>
      </c>
      <c r="K13" s="266">
        <v>0</v>
      </c>
      <c r="L13" s="266">
        <v>0</v>
      </c>
      <c r="M13" s="266">
        <v>0</v>
      </c>
      <c r="N13" s="269">
        <v>35</v>
      </c>
      <c r="O13" s="269">
        <v>35</v>
      </c>
      <c r="P13" s="269">
        <v>32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44">
        <f t="shared" si="0"/>
        <v>102</v>
      </c>
      <c r="X13" s="78">
        <f t="shared" si="3"/>
        <v>0</v>
      </c>
      <c r="Y13" s="73">
        <f t="shared" si="4"/>
        <v>0</v>
      </c>
      <c r="Z13" s="73">
        <f t="shared" si="5"/>
        <v>0</v>
      </c>
      <c r="AA13" s="79">
        <f t="shared" si="1"/>
        <v>0</v>
      </c>
      <c r="AB13" s="80">
        <f t="shared" si="2"/>
        <v>102</v>
      </c>
    </row>
    <row r="14" spans="1:28" ht="15">
      <c r="A14" s="75">
        <v>9</v>
      </c>
      <c r="B14" s="291" t="s">
        <v>144</v>
      </c>
      <c r="C14" s="275">
        <v>4951</v>
      </c>
      <c r="D14" s="292">
        <v>92</v>
      </c>
      <c r="E14" s="263">
        <v>0</v>
      </c>
      <c r="F14" s="263">
        <v>0</v>
      </c>
      <c r="G14" s="293">
        <v>0</v>
      </c>
      <c r="H14" s="287">
        <v>0</v>
      </c>
      <c r="I14" s="287">
        <v>0</v>
      </c>
      <c r="J14" s="287">
        <v>0</v>
      </c>
      <c r="K14" s="266">
        <v>27</v>
      </c>
      <c r="L14" s="266">
        <v>32</v>
      </c>
      <c r="M14" s="266">
        <v>30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44">
        <f t="shared" si="0"/>
        <v>89</v>
      </c>
      <c r="X14" s="78">
        <f t="shared" si="3"/>
        <v>0</v>
      </c>
      <c r="Y14" s="73">
        <f t="shared" si="4"/>
        <v>0</v>
      </c>
      <c r="Z14" s="73">
        <f t="shared" si="5"/>
        <v>0</v>
      </c>
      <c r="AA14" s="79">
        <f t="shared" si="1"/>
        <v>0</v>
      </c>
      <c r="AB14" s="80">
        <f t="shared" si="2"/>
        <v>89</v>
      </c>
    </row>
    <row r="15" spans="1:28" ht="15">
      <c r="A15" s="75">
        <v>10</v>
      </c>
      <c r="B15" s="291" t="s">
        <v>145</v>
      </c>
      <c r="C15" s="275" t="s">
        <v>154</v>
      </c>
      <c r="D15" s="292">
        <v>79</v>
      </c>
      <c r="E15" s="263">
        <v>0</v>
      </c>
      <c r="F15" s="263">
        <v>0</v>
      </c>
      <c r="G15" s="293">
        <v>0</v>
      </c>
      <c r="H15" s="287">
        <v>0</v>
      </c>
      <c r="I15" s="287">
        <v>0</v>
      </c>
      <c r="J15" s="287">
        <v>0</v>
      </c>
      <c r="K15" s="266">
        <v>30</v>
      </c>
      <c r="L15" s="266">
        <v>29</v>
      </c>
      <c r="M15" s="266">
        <v>30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44">
        <f t="shared" si="0"/>
        <v>89</v>
      </c>
      <c r="X15" s="78">
        <f t="shared" si="3"/>
        <v>0</v>
      </c>
      <c r="Y15" s="73">
        <f t="shared" si="4"/>
        <v>0</v>
      </c>
      <c r="Z15" s="73">
        <f t="shared" si="5"/>
        <v>0</v>
      </c>
      <c r="AA15" s="79">
        <f t="shared" si="1"/>
        <v>0</v>
      </c>
      <c r="AB15" s="80">
        <f t="shared" si="2"/>
        <v>89</v>
      </c>
    </row>
    <row r="16" spans="1:28" ht="15">
      <c r="A16" s="75">
        <v>11</v>
      </c>
      <c r="B16" s="291" t="s">
        <v>80</v>
      </c>
      <c r="C16" s="276">
        <v>11769</v>
      </c>
      <c r="D16" s="296">
        <v>659</v>
      </c>
      <c r="E16" s="263">
        <v>0</v>
      </c>
      <c r="F16" s="263">
        <v>0</v>
      </c>
      <c r="G16" s="263">
        <v>0</v>
      </c>
      <c r="H16" s="269">
        <v>0</v>
      </c>
      <c r="I16" s="269">
        <v>0</v>
      </c>
      <c r="J16" s="269">
        <v>0</v>
      </c>
      <c r="K16" s="285">
        <v>0</v>
      </c>
      <c r="L16" s="285">
        <v>0</v>
      </c>
      <c r="M16" s="285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30</v>
      </c>
      <c r="U16" s="269">
        <v>29</v>
      </c>
      <c r="V16" s="269">
        <v>30</v>
      </c>
      <c r="W16" s="244">
        <f t="shared" si="0"/>
        <v>89</v>
      </c>
      <c r="X16" s="78">
        <f t="shared" si="3"/>
        <v>0</v>
      </c>
      <c r="Y16" s="73">
        <f t="shared" si="4"/>
        <v>0</v>
      </c>
      <c r="Z16" s="73">
        <f t="shared" si="5"/>
        <v>0</v>
      </c>
      <c r="AA16" s="79">
        <f t="shared" si="1"/>
        <v>0</v>
      </c>
      <c r="AB16" s="80">
        <f t="shared" si="2"/>
        <v>89</v>
      </c>
    </row>
    <row r="17" spans="1:28" ht="15">
      <c r="A17" s="75">
        <v>12</v>
      </c>
      <c r="B17" s="291" t="s">
        <v>169</v>
      </c>
      <c r="C17" s="275">
        <v>18424</v>
      </c>
      <c r="D17" s="292">
        <v>87</v>
      </c>
      <c r="E17" s="263">
        <v>0</v>
      </c>
      <c r="F17" s="263">
        <v>0</v>
      </c>
      <c r="G17" s="293">
        <v>0</v>
      </c>
      <c r="H17" s="287">
        <v>0</v>
      </c>
      <c r="I17" s="287">
        <v>0</v>
      </c>
      <c r="J17" s="287">
        <v>0</v>
      </c>
      <c r="K17" s="266">
        <v>0</v>
      </c>
      <c r="L17" s="266">
        <v>0</v>
      </c>
      <c r="M17" s="266">
        <v>0</v>
      </c>
      <c r="N17" s="269">
        <v>0</v>
      </c>
      <c r="O17" s="269">
        <v>0</v>
      </c>
      <c r="P17" s="269">
        <v>0</v>
      </c>
      <c r="Q17" s="269">
        <v>29</v>
      </c>
      <c r="R17" s="269">
        <v>29</v>
      </c>
      <c r="S17" s="269">
        <v>29</v>
      </c>
      <c r="T17" s="269">
        <v>0</v>
      </c>
      <c r="U17" s="269">
        <v>0</v>
      </c>
      <c r="V17" s="269">
        <v>0</v>
      </c>
      <c r="W17" s="244">
        <f t="shared" si="0"/>
        <v>87</v>
      </c>
      <c r="X17" s="78">
        <f t="shared" si="3"/>
        <v>0</v>
      </c>
      <c r="Y17" s="73">
        <f t="shared" si="4"/>
        <v>0</v>
      </c>
      <c r="Z17" s="73">
        <f t="shared" si="5"/>
        <v>0</v>
      </c>
      <c r="AA17" s="79">
        <f t="shared" si="1"/>
        <v>0</v>
      </c>
      <c r="AB17" s="80">
        <f t="shared" si="2"/>
        <v>87</v>
      </c>
    </row>
    <row r="18" spans="1:28" ht="15">
      <c r="A18" s="75">
        <v>13</v>
      </c>
      <c r="B18" s="291" t="s">
        <v>84</v>
      </c>
      <c r="C18" s="299">
        <v>12569</v>
      </c>
      <c r="D18" s="294">
        <v>100</v>
      </c>
      <c r="E18" s="263">
        <v>28</v>
      </c>
      <c r="F18" s="263">
        <v>28</v>
      </c>
      <c r="G18" s="293">
        <v>27</v>
      </c>
      <c r="H18" s="287">
        <v>0</v>
      </c>
      <c r="I18" s="287">
        <v>0</v>
      </c>
      <c r="J18" s="287">
        <v>0</v>
      </c>
      <c r="K18" s="266">
        <v>0</v>
      </c>
      <c r="L18" s="266">
        <v>0</v>
      </c>
      <c r="M18" s="266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69">
        <v>0</v>
      </c>
      <c r="T18" s="269">
        <v>0</v>
      </c>
      <c r="U18" s="269">
        <v>0</v>
      </c>
      <c r="V18" s="269">
        <v>0</v>
      </c>
      <c r="W18" s="244">
        <f t="shared" si="0"/>
        <v>83</v>
      </c>
      <c r="X18" s="78">
        <f t="shared" si="3"/>
        <v>0</v>
      </c>
      <c r="Y18" s="73">
        <f t="shared" si="4"/>
        <v>0</v>
      </c>
      <c r="Z18" s="73">
        <f t="shared" si="5"/>
        <v>0</v>
      </c>
      <c r="AA18" s="79">
        <f t="shared" si="1"/>
        <v>0</v>
      </c>
      <c r="AB18" s="80">
        <f t="shared" si="2"/>
        <v>83</v>
      </c>
    </row>
    <row r="19" spans="1:28" ht="15">
      <c r="A19" s="75">
        <v>14</v>
      </c>
      <c r="B19" s="291" t="s">
        <v>31</v>
      </c>
      <c r="C19" s="276">
        <v>13645</v>
      </c>
      <c r="D19" s="294">
        <v>671</v>
      </c>
      <c r="E19" s="263">
        <v>0</v>
      </c>
      <c r="F19" s="263">
        <v>0</v>
      </c>
      <c r="G19" s="263">
        <v>0</v>
      </c>
      <c r="H19" s="269">
        <v>0</v>
      </c>
      <c r="I19" s="269">
        <v>0</v>
      </c>
      <c r="J19" s="269">
        <v>0</v>
      </c>
      <c r="K19" s="285">
        <v>0</v>
      </c>
      <c r="L19" s="285">
        <v>0</v>
      </c>
      <c r="M19" s="285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69">
        <v>0</v>
      </c>
      <c r="T19" s="269">
        <v>28</v>
      </c>
      <c r="U19" s="269">
        <v>28</v>
      </c>
      <c r="V19" s="269">
        <v>27</v>
      </c>
      <c r="W19" s="244">
        <f t="shared" si="0"/>
        <v>83</v>
      </c>
      <c r="X19" s="78">
        <f t="shared" si="3"/>
        <v>0</v>
      </c>
      <c r="Y19" s="73">
        <f t="shared" si="4"/>
        <v>0</v>
      </c>
      <c r="Z19" s="73">
        <f t="shared" si="5"/>
        <v>0</v>
      </c>
      <c r="AA19" s="79">
        <f t="shared" si="1"/>
        <v>0</v>
      </c>
      <c r="AB19" s="80">
        <f t="shared" si="2"/>
        <v>83</v>
      </c>
    </row>
    <row r="20" spans="1:28" ht="15">
      <c r="A20" s="114">
        <v>15</v>
      </c>
      <c r="B20" s="297" t="s">
        <v>85</v>
      </c>
      <c r="C20" s="276" t="s">
        <v>113</v>
      </c>
      <c r="D20" s="298">
        <v>77</v>
      </c>
      <c r="E20" s="263">
        <v>30</v>
      </c>
      <c r="F20" s="263">
        <v>23</v>
      </c>
      <c r="G20" s="293">
        <v>29</v>
      </c>
      <c r="H20" s="287">
        <v>0</v>
      </c>
      <c r="I20" s="287">
        <v>0</v>
      </c>
      <c r="J20" s="287">
        <v>0</v>
      </c>
      <c r="K20" s="266">
        <v>0</v>
      </c>
      <c r="L20" s="266">
        <v>0</v>
      </c>
      <c r="M20" s="266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39">
        <f t="shared" si="0"/>
        <v>82</v>
      </c>
      <c r="X20" s="106">
        <f t="shared" si="3"/>
        <v>0</v>
      </c>
      <c r="Y20" s="107">
        <f t="shared" si="4"/>
        <v>0</v>
      </c>
      <c r="Z20" s="107">
        <f t="shared" si="5"/>
        <v>0</v>
      </c>
      <c r="AA20" s="108">
        <f t="shared" si="1"/>
        <v>0</v>
      </c>
      <c r="AB20" s="117">
        <f t="shared" si="2"/>
        <v>82</v>
      </c>
    </row>
    <row r="21" spans="1:28" ht="15">
      <c r="A21" s="114">
        <v>16</v>
      </c>
      <c r="B21" s="297" t="s">
        <v>147</v>
      </c>
      <c r="C21" s="275" t="s">
        <v>156</v>
      </c>
      <c r="D21" s="298">
        <v>37</v>
      </c>
      <c r="E21" s="263">
        <v>0</v>
      </c>
      <c r="F21" s="263">
        <v>0</v>
      </c>
      <c r="G21" s="293">
        <v>0</v>
      </c>
      <c r="H21" s="287">
        <v>0</v>
      </c>
      <c r="I21" s="287">
        <v>0</v>
      </c>
      <c r="J21" s="287">
        <v>0</v>
      </c>
      <c r="K21" s="266">
        <v>28</v>
      </c>
      <c r="L21" s="266">
        <v>28</v>
      </c>
      <c r="M21" s="266">
        <v>25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39">
        <f t="shared" si="0"/>
        <v>81</v>
      </c>
      <c r="X21" s="106">
        <f t="shared" si="3"/>
        <v>0</v>
      </c>
      <c r="Y21" s="107">
        <f t="shared" si="4"/>
        <v>0</v>
      </c>
      <c r="Z21" s="107">
        <f t="shared" si="5"/>
        <v>0</v>
      </c>
      <c r="AA21" s="108">
        <f t="shared" si="1"/>
        <v>0</v>
      </c>
      <c r="AB21" s="117">
        <f t="shared" si="2"/>
        <v>81</v>
      </c>
    </row>
    <row r="22" spans="1:27" ht="15">
      <c r="A22" s="23"/>
      <c r="B22" s="23"/>
      <c r="C22" s="133"/>
      <c r="D22" s="23"/>
      <c r="E22" s="143">
        <v>6</v>
      </c>
      <c r="F22" s="143"/>
      <c r="G22" s="143"/>
      <c r="H22" s="143">
        <v>1</v>
      </c>
      <c r="I22" s="143"/>
      <c r="J22" s="143"/>
      <c r="K22" s="143">
        <v>8</v>
      </c>
      <c r="L22" s="143"/>
      <c r="M22" s="143"/>
      <c r="N22" s="143">
        <v>4</v>
      </c>
      <c r="O22" s="143"/>
      <c r="P22" s="143"/>
      <c r="Q22" s="143">
        <v>4</v>
      </c>
      <c r="R22" s="143"/>
      <c r="S22" s="143"/>
      <c r="T22" s="143">
        <v>6</v>
      </c>
      <c r="U22" s="143"/>
      <c r="V22" s="143"/>
      <c r="W22" s="24"/>
      <c r="X22" s="26"/>
      <c r="Y22" s="26"/>
      <c r="Z22" s="26"/>
      <c r="AA22" s="26"/>
    </row>
    <row r="23" spans="2:27" ht="15">
      <c r="B23" s="142" t="s">
        <v>28</v>
      </c>
      <c r="C23" s="142"/>
      <c r="D23" s="142"/>
      <c r="E23" s="142"/>
      <c r="F23" s="142"/>
      <c r="G23" s="14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3" ht="15">
      <c r="B24" s="142"/>
      <c r="C24" s="142"/>
      <c r="D24" s="142"/>
      <c r="E24" s="142"/>
      <c r="F24" s="142"/>
      <c r="G24" s="14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</sheetData>
  <sheetProtection selectLockedCells="1" selectUnlockedCells="1"/>
  <mergeCells count="25">
    <mergeCell ref="A1:W2"/>
    <mergeCell ref="A3:D4"/>
    <mergeCell ref="E3:G3"/>
    <mergeCell ref="H3:J3"/>
    <mergeCell ref="K3:M3"/>
    <mergeCell ref="Q3:S3"/>
    <mergeCell ref="T3:V3"/>
    <mergeCell ref="W3:W5"/>
    <mergeCell ref="E4:G4"/>
    <mergeCell ref="AA3:AA5"/>
    <mergeCell ref="K4:M4"/>
    <mergeCell ref="N4:P4"/>
    <mergeCell ref="Q4:S4"/>
    <mergeCell ref="T4:V4"/>
    <mergeCell ref="X3:Z4"/>
    <mergeCell ref="AB3:AB5"/>
    <mergeCell ref="B23:G24"/>
    <mergeCell ref="E22:G22"/>
    <mergeCell ref="H22:J22"/>
    <mergeCell ref="K22:M22"/>
    <mergeCell ref="N22:P22"/>
    <mergeCell ref="Q22:S22"/>
    <mergeCell ref="T22:V22"/>
    <mergeCell ref="H4:J4"/>
    <mergeCell ref="N3:P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"/>
  <sheetViews>
    <sheetView zoomScale="90" zoomScaleNormal="90" zoomScalePageLayoutView="0" workbookViewId="0" topLeftCell="A1">
      <selection activeCell="H17" sqref="H17"/>
    </sheetView>
  </sheetViews>
  <sheetFormatPr defaultColWidth="8.7109375" defaultRowHeight="12.75"/>
  <cols>
    <col min="1" max="1" width="5.28125" style="1" customWidth="1"/>
    <col min="2" max="2" width="18.00390625" style="1" customWidth="1"/>
    <col min="3" max="3" width="10.8515625" style="1" customWidth="1"/>
    <col min="4" max="4" width="8.710937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8.7109375" style="2" customWidth="1"/>
    <col min="28" max="16384" width="8.7109375" style="1" customWidth="1"/>
  </cols>
  <sheetData>
    <row r="1" spans="1:27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3"/>
      <c r="Y1" s="3"/>
      <c r="Z1" s="1"/>
      <c r="AA1" s="1"/>
    </row>
    <row r="2" spans="1:27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3"/>
      <c r="Y2" s="3"/>
      <c r="Z2" s="1"/>
      <c r="AA2" s="1"/>
    </row>
    <row r="3" spans="1:28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64" t="s">
        <v>7</v>
      </c>
      <c r="X3" s="161" t="s">
        <v>8</v>
      </c>
      <c r="Y3" s="162"/>
      <c r="Z3" s="162"/>
      <c r="AA3" s="155" t="s">
        <v>9</v>
      </c>
      <c r="AB3" s="144" t="s">
        <v>10</v>
      </c>
    </row>
    <row r="4" spans="1:28" ht="15.75" thickBot="1">
      <c r="A4" s="154"/>
      <c r="B4" s="154"/>
      <c r="C4" s="154"/>
      <c r="D4" s="154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43316</v>
      </c>
      <c r="O4" s="141"/>
      <c r="P4" s="141"/>
      <c r="Q4" s="141">
        <v>43379</v>
      </c>
      <c r="R4" s="141"/>
      <c r="S4" s="141"/>
      <c r="T4" s="141">
        <v>43435</v>
      </c>
      <c r="U4" s="141"/>
      <c r="V4" s="141"/>
      <c r="W4" s="164"/>
      <c r="X4" s="163"/>
      <c r="Y4" s="158"/>
      <c r="Z4" s="158"/>
      <c r="AA4" s="156"/>
      <c r="AB4" s="145"/>
    </row>
    <row r="5" spans="1:28" s="8" customFormat="1" ht="46.5" customHeight="1" thickBot="1">
      <c r="A5" s="27" t="s">
        <v>11</v>
      </c>
      <c r="B5" s="28" t="s">
        <v>12</v>
      </c>
      <c r="C5" s="29" t="s">
        <v>13</v>
      </c>
      <c r="D5" s="30" t="s">
        <v>14</v>
      </c>
      <c r="E5" s="31">
        <v>1</v>
      </c>
      <c r="F5" s="32">
        <v>2</v>
      </c>
      <c r="G5" s="33">
        <v>3</v>
      </c>
      <c r="H5" s="31">
        <v>1</v>
      </c>
      <c r="I5" s="32">
        <v>2</v>
      </c>
      <c r="J5" s="33">
        <v>3</v>
      </c>
      <c r="K5" s="31">
        <v>1</v>
      </c>
      <c r="L5" s="34">
        <v>2</v>
      </c>
      <c r="M5" s="33">
        <v>3</v>
      </c>
      <c r="N5" s="31">
        <v>1</v>
      </c>
      <c r="O5" s="32">
        <v>2</v>
      </c>
      <c r="P5" s="33">
        <v>3</v>
      </c>
      <c r="Q5" s="31">
        <v>1</v>
      </c>
      <c r="R5" s="32">
        <v>2</v>
      </c>
      <c r="S5" s="33">
        <v>3</v>
      </c>
      <c r="T5" s="31">
        <v>1</v>
      </c>
      <c r="U5" s="32">
        <v>2</v>
      </c>
      <c r="V5" s="33">
        <v>3</v>
      </c>
      <c r="W5" s="164"/>
      <c r="X5" s="85" t="s">
        <v>15</v>
      </c>
      <c r="Y5" s="86" t="s">
        <v>16</v>
      </c>
      <c r="Z5" s="86" t="s">
        <v>17</v>
      </c>
      <c r="AA5" s="160"/>
      <c r="AB5" s="159"/>
    </row>
    <row r="6" spans="1:28" ht="15">
      <c r="A6" s="35">
        <v>1</v>
      </c>
      <c r="B6" s="314" t="s">
        <v>86</v>
      </c>
      <c r="C6" s="276">
        <v>14657</v>
      </c>
      <c r="D6" s="312">
        <v>515</v>
      </c>
      <c r="E6" s="256">
        <v>32</v>
      </c>
      <c r="F6" s="257">
        <v>32</v>
      </c>
      <c r="G6" s="258">
        <v>32</v>
      </c>
      <c r="H6" s="301">
        <v>32</v>
      </c>
      <c r="I6" s="302">
        <v>35</v>
      </c>
      <c r="J6" s="303">
        <v>32</v>
      </c>
      <c r="K6" s="304">
        <v>32</v>
      </c>
      <c r="L6" s="305">
        <v>30</v>
      </c>
      <c r="M6" s="306">
        <v>30</v>
      </c>
      <c r="N6" s="304">
        <v>35</v>
      </c>
      <c r="O6" s="305">
        <v>35</v>
      </c>
      <c r="P6" s="306">
        <v>35</v>
      </c>
      <c r="Q6" s="307">
        <v>0</v>
      </c>
      <c r="R6" s="302">
        <v>0</v>
      </c>
      <c r="S6" s="306">
        <v>0</v>
      </c>
      <c r="T6" s="304">
        <v>35</v>
      </c>
      <c r="U6" s="308">
        <v>35</v>
      </c>
      <c r="V6" s="306">
        <v>32</v>
      </c>
      <c r="W6" s="71">
        <f aca="true" t="shared" si="0" ref="W6:W13">SUM(E6:V6)</f>
        <v>494</v>
      </c>
      <c r="X6" s="81">
        <f aca="true" t="shared" si="1" ref="X6:X13">SMALL(E6:V6,1)</f>
        <v>0</v>
      </c>
      <c r="Y6" s="82">
        <f aca="true" t="shared" si="2" ref="Y6:Y13">SMALL(E6:V6,2)</f>
        <v>0</v>
      </c>
      <c r="Z6" s="82">
        <f aca="true" t="shared" si="3" ref="Z6:Z13">SMALL(E6:V6,3)</f>
        <v>0</v>
      </c>
      <c r="AA6" s="83">
        <f aca="true" t="shared" si="4" ref="AA6:AA13">SUM(X6:Z6)</f>
        <v>0</v>
      </c>
      <c r="AB6" s="84">
        <f aca="true" t="shared" si="5" ref="AB6:AB13">SUM(W6-AA6)</f>
        <v>494</v>
      </c>
    </row>
    <row r="7" spans="1:28" ht="15">
      <c r="A7" s="14">
        <v>2</v>
      </c>
      <c r="B7" s="315" t="s">
        <v>31</v>
      </c>
      <c r="C7" s="275">
        <v>13645</v>
      </c>
      <c r="D7" s="274">
        <v>571</v>
      </c>
      <c r="E7" s="256">
        <v>0</v>
      </c>
      <c r="F7" s="257">
        <v>0</v>
      </c>
      <c r="G7" s="258">
        <v>0</v>
      </c>
      <c r="H7" s="307">
        <v>35</v>
      </c>
      <c r="I7" s="308">
        <v>32</v>
      </c>
      <c r="J7" s="310">
        <v>32</v>
      </c>
      <c r="K7" s="304">
        <v>32</v>
      </c>
      <c r="L7" s="305">
        <v>35</v>
      </c>
      <c r="M7" s="306">
        <v>32</v>
      </c>
      <c r="N7" s="304">
        <v>30</v>
      </c>
      <c r="O7" s="305">
        <v>32</v>
      </c>
      <c r="P7" s="306">
        <v>30</v>
      </c>
      <c r="Q7" s="307">
        <v>0</v>
      </c>
      <c r="R7" s="308">
        <v>0</v>
      </c>
      <c r="S7" s="306">
        <v>0</v>
      </c>
      <c r="T7" s="304">
        <v>30</v>
      </c>
      <c r="U7" s="308">
        <v>30</v>
      </c>
      <c r="V7" s="306">
        <v>35</v>
      </c>
      <c r="W7" s="72">
        <f t="shared" si="0"/>
        <v>385</v>
      </c>
      <c r="X7" s="78">
        <f t="shared" si="1"/>
        <v>0</v>
      </c>
      <c r="Y7" s="73">
        <f t="shared" si="2"/>
        <v>0</v>
      </c>
      <c r="Z7" s="73">
        <f t="shared" si="3"/>
        <v>0</v>
      </c>
      <c r="AA7" s="79">
        <f t="shared" si="4"/>
        <v>0</v>
      </c>
      <c r="AB7" s="80">
        <f t="shared" si="5"/>
        <v>385</v>
      </c>
    </row>
    <row r="8" spans="1:28" ht="15">
      <c r="A8" s="14">
        <v>3</v>
      </c>
      <c r="B8" s="315" t="s">
        <v>100</v>
      </c>
      <c r="C8" s="275">
        <v>16596</v>
      </c>
      <c r="D8" s="274">
        <v>575</v>
      </c>
      <c r="E8" s="256">
        <v>0</v>
      </c>
      <c r="F8" s="257">
        <v>0</v>
      </c>
      <c r="G8" s="258">
        <v>0</v>
      </c>
      <c r="H8" s="307">
        <v>30</v>
      </c>
      <c r="I8" s="308">
        <v>30</v>
      </c>
      <c r="J8" s="310">
        <v>30</v>
      </c>
      <c r="K8" s="304">
        <v>0</v>
      </c>
      <c r="L8" s="305">
        <v>0</v>
      </c>
      <c r="M8" s="306">
        <v>0</v>
      </c>
      <c r="N8" s="304">
        <v>28</v>
      </c>
      <c r="O8" s="305">
        <v>24</v>
      </c>
      <c r="P8" s="306">
        <v>28</v>
      </c>
      <c r="Q8" s="307">
        <v>0</v>
      </c>
      <c r="R8" s="308">
        <v>0</v>
      </c>
      <c r="S8" s="306">
        <v>0</v>
      </c>
      <c r="T8" s="304">
        <v>0</v>
      </c>
      <c r="U8" s="308">
        <v>0</v>
      </c>
      <c r="V8" s="306">
        <v>0</v>
      </c>
      <c r="W8" s="72">
        <f t="shared" si="0"/>
        <v>170</v>
      </c>
      <c r="X8" s="78">
        <f t="shared" si="1"/>
        <v>0</v>
      </c>
      <c r="Y8" s="73">
        <f t="shared" si="2"/>
        <v>0</v>
      </c>
      <c r="Z8" s="73">
        <f t="shared" si="3"/>
        <v>0</v>
      </c>
      <c r="AA8" s="79">
        <f t="shared" si="4"/>
        <v>0</v>
      </c>
      <c r="AB8" s="80">
        <f t="shared" si="5"/>
        <v>170</v>
      </c>
    </row>
    <row r="9" spans="1:28" ht="15">
      <c r="A9" s="14">
        <v>3</v>
      </c>
      <c r="B9" s="315" t="s">
        <v>37</v>
      </c>
      <c r="C9" s="276" t="s">
        <v>114</v>
      </c>
      <c r="D9" s="274">
        <v>589</v>
      </c>
      <c r="E9" s="256">
        <v>35</v>
      </c>
      <c r="F9" s="257">
        <v>35</v>
      </c>
      <c r="G9" s="258">
        <v>35</v>
      </c>
      <c r="H9" s="307">
        <v>0</v>
      </c>
      <c r="I9" s="308">
        <v>0</v>
      </c>
      <c r="J9" s="310">
        <v>0</v>
      </c>
      <c r="K9" s="304">
        <v>0</v>
      </c>
      <c r="L9" s="305">
        <v>0</v>
      </c>
      <c r="M9" s="306">
        <v>0</v>
      </c>
      <c r="N9" s="304">
        <v>0</v>
      </c>
      <c r="O9" s="305">
        <v>0</v>
      </c>
      <c r="P9" s="306">
        <v>0</v>
      </c>
      <c r="Q9" s="307">
        <v>0</v>
      </c>
      <c r="R9" s="308">
        <v>0</v>
      </c>
      <c r="S9" s="306">
        <v>0</v>
      </c>
      <c r="T9" s="304">
        <v>0</v>
      </c>
      <c r="U9" s="308">
        <v>0</v>
      </c>
      <c r="V9" s="306">
        <v>0</v>
      </c>
      <c r="W9" s="72">
        <f t="shared" si="0"/>
        <v>105</v>
      </c>
      <c r="X9" s="78">
        <f t="shared" si="1"/>
        <v>0</v>
      </c>
      <c r="Y9" s="73">
        <f t="shared" si="2"/>
        <v>0</v>
      </c>
      <c r="Z9" s="73">
        <f t="shared" si="3"/>
        <v>0</v>
      </c>
      <c r="AA9" s="79">
        <f t="shared" si="4"/>
        <v>0</v>
      </c>
      <c r="AB9" s="80">
        <f t="shared" si="5"/>
        <v>105</v>
      </c>
    </row>
    <row r="10" spans="1:28" ht="15">
      <c r="A10" s="14">
        <v>4</v>
      </c>
      <c r="B10" s="315" t="s">
        <v>148</v>
      </c>
      <c r="C10" s="275">
        <v>13525</v>
      </c>
      <c r="D10" s="274">
        <v>569</v>
      </c>
      <c r="E10" s="256">
        <v>0</v>
      </c>
      <c r="F10" s="257">
        <v>0</v>
      </c>
      <c r="G10" s="258">
        <v>0</v>
      </c>
      <c r="H10" s="307">
        <v>0</v>
      </c>
      <c r="I10" s="308">
        <v>0</v>
      </c>
      <c r="J10" s="310">
        <v>0</v>
      </c>
      <c r="K10" s="304">
        <v>30</v>
      </c>
      <c r="L10" s="305">
        <v>32</v>
      </c>
      <c r="M10" s="306">
        <v>35</v>
      </c>
      <c r="N10" s="304">
        <v>0</v>
      </c>
      <c r="O10" s="305">
        <v>0</v>
      </c>
      <c r="P10" s="306">
        <v>0</v>
      </c>
      <c r="Q10" s="307">
        <v>0</v>
      </c>
      <c r="R10" s="308">
        <v>0</v>
      </c>
      <c r="S10" s="306">
        <v>0</v>
      </c>
      <c r="T10" s="304">
        <v>0</v>
      </c>
      <c r="U10" s="308">
        <v>0</v>
      </c>
      <c r="V10" s="306">
        <v>0</v>
      </c>
      <c r="W10" s="72">
        <f t="shared" si="0"/>
        <v>97</v>
      </c>
      <c r="X10" s="78">
        <f t="shared" si="1"/>
        <v>0</v>
      </c>
      <c r="Y10" s="73">
        <f t="shared" si="2"/>
        <v>0</v>
      </c>
      <c r="Z10" s="73">
        <f t="shared" si="3"/>
        <v>0</v>
      </c>
      <c r="AA10" s="79">
        <f t="shared" si="4"/>
        <v>0</v>
      </c>
      <c r="AB10" s="80">
        <f t="shared" si="5"/>
        <v>97</v>
      </c>
    </row>
    <row r="11" spans="1:28" ht="15">
      <c r="A11" s="14">
        <v>5</v>
      </c>
      <c r="B11" s="315" t="s">
        <v>145</v>
      </c>
      <c r="C11" s="275">
        <v>1961</v>
      </c>
      <c r="D11" s="274">
        <v>579</v>
      </c>
      <c r="E11" s="256">
        <v>0</v>
      </c>
      <c r="F11" s="257">
        <v>0</v>
      </c>
      <c r="G11" s="258">
        <v>0</v>
      </c>
      <c r="H11" s="307">
        <v>0</v>
      </c>
      <c r="I11" s="308">
        <v>0</v>
      </c>
      <c r="J11" s="310">
        <v>0</v>
      </c>
      <c r="K11" s="304">
        <v>0</v>
      </c>
      <c r="L11" s="305">
        <v>0</v>
      </c>
      <c r="M11" s="306">
        <v>0</v>
      </c>
      <c r="N11" s="304">
        <v>32</v>
      </c>
      <c r="O11" s="305">
        <v>30</v>
      </c>
      <c r="P11" s="306">
        <v>32</v>
      </c>
      <c r="Q11" s="307">
        <v>0</v>
      </c>
      <c r="R11" s="308">
        <v>0</v>
      </c>
      <c r="S11" s="306">
        <v>0</v>
      </c>
      <c r="T11" s="304">
        <v>0</v>
      </c>
      <c r="U11" s="308">
        <v>0</v>
      </c>
      <c r="V11" s="306">
        <v>0</v>
      </c>
      <c r="W11" s="72">
        <f t="shared" si="0"/>
        <v>94</v>
      </c>
      <c r="X11" s="78">
        <f t="shared" si="1"/>
        <v>0</v>
      </c>
      <c r="Y11" s="73">
        <f t="shared" si="2"/>
        <v>0</v>
      </c>
      <c r="Z11" s="73">
        <f t="shared" si="3"/>
        <v>0</v>
      </c>
      <c r="AA11" s="79">
        <f t="shared" si="4"/>
        <v>0</v>
      </c>
      <c r="AB11" s="80">
        <f t="shared" si="5"/>
        <v>94</v>
      </c>
    </row>
    <row r="12" spans="1:28" ht="15">
      <c r="A12" s="14">
        <v>6</v>
      </c>
      <c r="B12" s="315" t="s">
        <v>144</v>
      </c>
      <c r="C12" s="275">
        <v>4951</v>
      </c>
      <c r="D12" s="274">
        <v>519</v>
      </c>
      <c r="E12" s="256">
        <v>0</v>
      </c>
      <c r="F12" s="257">
        <v>0</v>
      </c>
      <c r="G12" s="258">
        <v>0</v>
      </c>
      <c r="H12" s="307">
        <v>0</v>
      </c>
      <c r="I12" s="308">
        <v>0</v>
      </c>
      <c r="J12" s="310">
        <v>0</v>
      </c>
      <c r="K12" s="304">
        <v>0</v>
      </c>
      <c r="L12" s="305">
        <v>0</v>
      </c>
      <c r="M12" s="306">
        <v>0</v>
      </c>
      <c r="N12" s="304">
        <v>0</v>
      </c>
      <c r="O12" s="305">
        <v>0</v>
      </c>
      <c r="P12" s="306">
        <v>0</v>
      </c>
      <c r="Q12" s="307">
        <v>0</v>
      </c>
      <c r="R12" s="308">
        <v>0</v>
      </c>
      <c r="S12" s="306">
        <v>0</v>
      </c>
      <c r="T12" s="304">
        <v>32</v>
      </c>
      <c r="U12" s="308">
        <v>32</v>
      </c>
      <c r="V12" s="306">
        <v>30</v>
      </c>
      <c r="W12" s="72">
        <f t="shared" si="0"/>
        <v>94</v>
      </c>
      <c r="X12" s="78">
        <f t="shared" si="1"/>
        <v>0</v>
      </c>
      <c r="Y12" s="73">
        <f t="shared" si="2"/>
        <v>0</v>
      </c>
      <c r="Z12" s="73">
        <f t="shared" si="3"/>
        <v>0</v>
      </c>
      <c r="AA12" s="79">
        <f t="shared" si="4"/>
        <v>0</v>
      </c>
      <c r="AB12" s="80">
        <f t="shared" si="5"/>
        <v>94</v>
      </c>
    </row>
    <row r="13" spans="1:28" ht="15">
      <c r="A13" s="14">
        <v>7</v>
      </c>
      <c r="B13" s="315" t="s">
        <v>32</v>
      </c>
      <c r="C13" s="276" t="s">
        <v>108</v>
      </c>
      <c r="D13" s="274">
        <v>512</v>
      </c>
      <c r="E13" s="256">
        <v>0</v>
      </c>
      <c r="F13" s="257">
        <v>0</v>
      </c>
      <c r="G13" s="258">
        <v>0</v>
      </c>
      <c r="H13" s="307">
        <v>0</v>
      </c>
      <c r="I13" s="308">
        <v>0</v>
      </c>
      <c r="J13" s="310">
        <v>0</v>
      </c>
      <c r="K13" s="304">
        <v>0</v>
      </c>
      <c r="L13" s="305">
        <v>0</v>
      </c>
      <c r="M13" s="306">
        <v>0</v>
      </c>
      <c r="N13" s="304">
        <v>29</v>
      </c>
      <c r="O13" s="305">
        <v>29</v>
      </c>
      <c r="P13" s="306">
        <v>29</v>
      </c>
      <c r="Q13" s="307">
        <v>0</v>
      </c>
      <c r="R13" s="308">
        <v>0</v>
      </c>
      <c r="S13" s="306">
        <v>0</v>
      </c>
      <c r="T13" s="304">
        <v>0</v>
      </c>
      <c r="U13" s="308">
        <v>0</v>
      </c>
      <c r="V13" s="306">
        <v>0</v>
      </c>
      <c r="W13" s="72">
        <f t="shared" si="0"/>
        <v>87</v>
      </c>
      <c r="X13" s="78">
        <f t="shared" si="1"/>
        <v>0</v>
      </c>
      <c r="Y13" s="73">
        <f t="shared" si="2"/>
        <v>0</v>
      </c>
      <c r="Z13" s="73">
        <f t="shared" si="3"/>
        <v>0</v>
      </c>
      <c r="AA13" s="79">
        <f t="shared" si="4"/>
        <v>0</v>
      </c>
      <c r="AB13" s="80">
        <f t="shared" si="5"/>
        <v>87</v>
      </c>
    </row>
    <row r="14" spans="2:28" s="23" customFormat="1" ht="12.75" customHeight="1">
      <c r="B14" s="313"/>
      <c r="C14" s="313"/>
      <c r="D14" s="313"/>
      <c r="E14" s="311">
        <v>2</v>
      </c>
      <c r="F14" s="311"/>
      <c r="G14" s="311"/>
      <c r="H14" s="311">
        <v>3</v>
      </c>
      <c r="I14" s="311"/>
      <c r="J14" s="311"/>
      <c r="K14" s="311">
        <v>3</v>
      </c>
      <c r="L14" s="311"/>
      <c r="M14" s="311"/>
      <c r="N14" s="311">
        <v>5</v>
      </c>
      <c r="O14" s="311"/>
      <c r="P14" s="311"/>
      <c r="Q14" s="311">
        <v>1</v>
      </c>
      <c r="R14" s="311"/>
      <c r="S14" s="311"/>
      <c r="T14" s="311">
        <v>3</v>
      </c>
      <c r="U14" s="311"/>
      <c r="V14" s="311"/>
      <c r="W14" s="24"/>
      <c r="X14" s="1"/>
      <c r="Y14" s="1"/>
      <c r="Z14" s="1"/>
      <c r="AA14" s="1"/>
      <c r="AB14" s="1"/>
    </row>
    <row r="15" spans="2:27" ht="12.75" customHeight="1">
      <c r="B15" s="142" t="s">
        <v>28</v>
      </c>
      <c r="C15" s="142"/>
      <c r="D15" s="142"/>
      <c r="E15" s="142"/>
      <c r="F15" s="142"/>
      <c r="G15" s="14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"/>
      <c r="Y15" s="1"/>
      <c r="Z15" s="1"/>
      <c r="AA15" s="1"/>
    </row>
    <row r="16" spans="2:27" ht="15">
      <c r="B16" s="142"/>
      <c r="C16" s="142"/>
      <c r="D16" s="142"/>
      <c r="E16" s="142"/>
      <c r="F16" s="142"/>
      <c r="G16" s="14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"/>
      <c r="Y16" s="1"/>
      <c r="Z16" s="1"/>
      <c r="AA16" s="1"/>
    </row>
    <row r="17" spans="24:27" ht="15">
      <c r="X17" s="1"/>
      <c r="Y17" s="1"/>
      <c r="Z17" s="1"/>
      <c r="AA17" s="1"/>
    </row>
    <row r="18" spans="24:27" ht="15">
      <c r="X18" s="1"/>
      <c r="Y18" s="1"/>
      <c r="Z18" s="1"/>
      <c r="AA18" s="1"/>
    </row>
    <row r="19" spans="24:27" ht="15">
      <c r="X19" s="1"/>
      <c r="Y19" s="1"/>
      <c r="Z19" s="1"/>
      <c r="AA19" s="1"/>
    </row>
    <row r="20" spans="24:27" ht="15">
      <c r="X20" s="26"/>
      <c r="Y20" s="26"/>
      <c r="Z20" s="26"/>
      <c r="AA20" s="26"/>
    </row>
    <row r="21" spans="24:27" ht="15">
      <c r="X21" s="26"/>
      <c r="Y21" s="26"/>
      <c r="Z21" s="26"/>
      <c r="AA21" s="26"/>
    </row>
  </sheetData>
  <sheetProtection selectLockedCells="1" selectUnlockedCells="1"/>
  <mergeCells count="25">
    <mergeCell ref="A1:W2"/>
    <mergeCell ref="A3:D4"/>
    <mergeCell ref="E3:G3"/>
    <mergeCell ref="H3:J3"/>
    <mergeCell ref="K3:M3"/>
    <mergeCell ref="Q3:S3"/>
    <mergeCell ref="T3:V3"/>
    <mergeCell ref="W3:W5"/>
    <mergeCell ref="E4:G4"/>
    <mergeCell ref="AA3:AA5"/>
    <mergeCell ref="K4:M4"/>
    <mergeCell ref="N4:P4"/>
    <mergeCell ref="Q4:S4"/>
    <mergeCell ref="T4:V4"/>
    <mergeCell ref="X3:Z4"/>
    <mergeCell ref="AB3:AB5"/>
    <mergeCell ref="B15:G16"/>
    <mergeCell ref="E14:G14"/>
    <mergeCell ref="H14:J14"/>
    <mergeCell ref="K14:M14"/>
    <mergeCell ref="N14:P14"/>
    <mergeCell ref="Q14:S14"/>
    <mergeCell ref="T14:V14"/>
    <mergeCell ref="H4:J4"/>
    <mergeCell ref="N3:P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zoomScale="90" zoomScaleNormal="90" zoomScalePageLayoutView="0" workbookViewId="0" topLeftCell="A7">
      <selection activeCell="C18" sqref="C18"/>
    </sheetView>
  </sheetViews>
  <sheetFormatPr defaultColWidth="8.7109375" defaultRowHeight="12.75"/>
  <cols>
    <col min="1" max="1" width="5.28125" style="1" customWidth="1"/>
    <col min="2" max="2" width="18.00390625" style="1" customWidth="1"/>
    <col min="3" max="3" width="10.8515625" style="2" customWidth="1"/>
    <col min="4" max="4" width="8.710937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8.7109375" style="2" customWidth="1"/>
    <col min="28" max="16384" width="8.7109375" style="1" customWidth="1"/>
  </cols>
  <sheetData>
    <row r="1" spans="1:27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3"/>
      <c r="Y1" s="3"/>
      <c r="Z1" s="1"/>
      <c r="AA1" s="1"/>
    </row>
    <row r="2" spans="1:27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3"/>
      <c r="Y2" s="3"/>
      <c r="Z2" s="1"/>
      <c r="AA2" s="1"/>
    </row>
    <row r="3" spans="1:28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47" t="s">
        <v>7</v>
      </c>
      <c r="X3" s="161" t="s">
        <v>8</v>
      </c>
      <c r="Y3" s="162"/>
      <c r="Z3" s="162"/>
      <c r="AA3" s="155" t="s">
        <v>9</v>
      </c>
      <c r="AB3" s="144" t="s">
        <v>10</v>
      </c>
    </row>
    <row r="4" spans="1:28" ht="15.75" thickBot="1">
      <c r="A4" s="154"/>
      <c r="B4" s="154"/>
      <c r="C4" s="154"/>
      <c r="D4" s="154"/>
      <c r="E4" s="141">
        <v>43134</v>
      </c>
      <c r="F4" s="141"/>
      <c r="G4" s="141"/>
      <c r="H4" s="141">
        <v>43183</v>
      </c>
      <c r="I4" s="141"/>
      <c r="J4" s="141"/>
      <c r="K4" s="141">
        <v>43295</v>
      </c>
      <c r="L4" s="141"/>
      <c r="M4" s="141"/>
      <c r="N4" s="141">
        <v>43316</v>
      </c>
      <c r="O4" s="141"/>
      <c r="P4" s="141"/>
      <c r="Q4" s="141">
        <v>43379</v>
      </c>
      <c r="R4" s="141"/>
      <c r="S4" s="141"/>
      <c r="T4" s="141">
        <v>43435</v>
      </c>
      <c r="U4" s="141"/>
      <c r="V4" s="141"/>
      <c r="W4" s="147"/>
      <c r="X4" s="163"/>
      <c r="Y4" s="158"/>
      <c r="Z4" s="158"/>
      <c r="AA4" s="156"/>
      <c r="AB4" s="145"/>
    </row>
    <row r="5" spans="1:28" s="8" customFormat="1" ht="46.5" customHeight="1" thickBot="1">
      <c r="A5" s="46" t="s">
        <v>11</v>
      </c>
      <c r="B5" s="28" t="s">
        <v>12</v>
      </c>
      <c r="C5" s="49" t="s">
        <v>13</v>
      </c>
      <c r="D5" s="29" t="s">
        <v>14</v>
      </c>
      <c r="E5" s="31">
        <v>1</v>
      </c>
      <c r="F5" s="32">
        <v>2</v>
      </c>
      <c r="G5" s="33">
        <v>3</v>
      </c>
      <c r="H5" s="31">
        <v>1</v>
      </c>
      <c r="I5" s="32">
        <v>2</v>
      </c>
      <c r="J5" s="33">
        <v>3</v>
      </c>
      <c r="K5" s="31">
        <v>1</v>
      </c>
      <c r="L5" s="34">
        <v>2</v>
      </c>
      <c r="M5" s="33">
        <v>3</v>
      </c>
      <c r="N5" s="31">
        <v>1</v>
      </c>
      <c r="O5" s="32">
        <v>2</v>
      </c>
      <c r="P5" s="33">
        <v>3</v>
      </c>
      <c r="Q5" s="50">
        <v>1</v>
      </c>
      <c r="R5" s="32">
        <v>2</v>
      </c>
      <c r="S5" s="33">
        <v>3</v>
      </c>
      <c r="T5" s="31">
        <v>1</v>
      </c>
      <c r="U5" s="32">
        <v>2</v>
      </c>
      <c r="V5" s="33">
        <v>3</v>
      </c>
      <c r="W5" s="147"/>
      <c r="X5" s="85" t="s">
        <v>15</v>
      </c>
      <c r="Y5" s="86" t="s">
        <v>16</v>
      </c>
      <c r="Z5" s="86" t="s">
        <v>17</v>
      </c>
      <c r="AA5" s="160"/>
      <c r="AB5" s="159"/>
    </row>
    <row r="6" spans="1:28" ht="15">
      <c r="A6" s="47">
        <v>1</v>
      </c>
      <c r="B6" s="316" t="s">
        <v>40</v>
      </c>
      <c r="C6" s="275" t="s">
        <v>132</v>
      </c>
      <c r="D6" s="300">
        <v>433</v>
      </c>
      <c r="E6" s="263">
        <v>27</v>
      </c>
      <c r="F6" s="263">
        <v>26</v>
      </c>
      <c r="G6" s="263">
        <v>32</v>
      </c>
      <c r="H6" s="269">
        <v>32</v>
      </c>
      <c r="I6" s="269">
        <v>32</v>
      </c>
      <c r="J6" s="269">
        <v>35</v>
      </c>
      <c r="K6" s="266">
        <v>29</v>
      </c>
      <c r="L6" s="266">
        <v>30</v>
      </c>
      <c r="M6" s="266">
        <v>29</v>
      </c>
      <c r="N6" s="269">
        <v>35</v>
      </c>
      <c r="O6" s="269">
        <v>35</v>
      </c>
      <c r="P6" s="269">
        <v>35</v>
      </c>
      <c r="Q6" s="269">
        <v>30</v>
      </c>
      <c r="R6" s="269">
        <v>32</v>
      </c>
      <c r="S6" s="269">
        <v>29</v>
      </c>
      <c r="T6" s="269">
        <v>0</v>
      </c>
      <c r="U6" s="269">
        <v>0</v>
      </c>
      <c r="V6" s="269">
        <v>0</v>
      </c>
      <c r="W6" s="245">
        <f aca="true" t="shared" si="0" ref="W6:W21">SUM(E6:V6)</f>
        <v>468</v>
      </c>
      <c r="X6" s="88">
        <f aca="true" t="shared" si="1" ref="X6:X21">SMALL(E6:V6,1)</f>
        <v>0</v>
      </c>
      <c r="Y6" s="89">
        <f aca="true" t="shared" si="2" ref="Y6:Y21">SMALL(E6:V6,2)</f>
        <v>0</v>
      </c>
      <c r="Z6" s="89">
        <f aca="true" t="shared" si="3" ref="Z6:Z21">SMALL(E6:V6,3)</f>
        <v>0</v>
      </c>
      <c r="AA6" s="90">
        <f aca="true" t="shared" si="4" ref="AA6:AA21">SUM(X6:Z6)</f>
        <v>0</v>
      </c>
      <c r="AB6" s="91">
        <f aca="true" t="shared" si="5" ref="AB6:AB21">SUM(W6-AA6)</f>
        <v>468</v>
      </c>
    </row>
    <row r="7" spans="1:28" ht="15">
      <c r="A7" s="47">
        <v>2</v>
      </c>
      <c r="B7" s="317" t="s">
        <v>151</v>
      </c>
      <c r="C7" s="275">
        <v>15104</v>
      </c>
      <c r="D7" s="272">
        <v>482</v>
      </c>
      <c r="E7" s="263">
        <v>0</v>
      </c>
      <c r="F7" s="263">
        <v>0</v>
      </c>
      <c r="G7" s="263">
        <v>0</v>
      </c>
      <c r="H7" s="269">
        <v>0</v>
      </c>
      <c r="I7" s="269">
        <v>0</v>
      </c>
      <c r="J7" s="269">
        <v>0</v>
      </c>
      <c r="K7" s="266">
        <v>30</v>
      </c>
      <c r="L7" s="266">
        <v>35</v>
      </c>
      <c r="M7" s="266">
        <v>30</v>
      </c>
      <c r="N7" s="269">
        <v>32</v>
      </c>
      <c r="O7" s="269">
        <v>32</v>
      </c>
      <c r="P7" s="269">
        <v>32</v>
      </c>
      <c r="Q7" s="269">
        <v>0</v>
      </c>
      <c r="R7" s="269">
        <v>0</v>
      </c>
      <c r="S7" s="269">
        <v>0</v>
      </c>
      <c r="T7" s="269">
        <v>35</v>
      </c>
      <c r="U7" s="269">
        <v>32</v>
      </c>
      <c r="V7" s="269">
        <v>35</v>
      </c>
      <c r="W7" s="246">
        <f t="shared" si="0"/>
        <v>293</v>
      </c>
      <c r="X7" s="78">
        <f t="shared" si="1"/>
        <v>0</v>
      </c>
      <c r="Y7" s="73">
        <f t="shared" si="2"/>
        <v>0</v>
      </c>
      <c r="Z7" s="73">
        <f t="shared" si="3"/>
        <v>0</v>
      </c>
      <c r="AA7" s="79">
        <f t="shared" si="4"/>
        <v>0</v>
      </c>
      <c r="AB7" s="80">
        <f t="shared" si="5"/>
        <v>293</v>
      </c>
    </row>
    <row r="8" spans="1:28" ht="15">
      <c r="A8" s="47">
        <v>3</v>
      </c>
      <c r="B8" s="317" t="s">
        <v>160</v>
      </c>
      <c r="C8" s="276">
        <v>5142</v>
      </c>
      <c r="D8" s="272">
        <v>475</v>
      </c>
      <c r="E8" s="263">
        <v>0</v>
      </c>
      <c r="F8" s="263">
        <v>0</v>
      </c>
      <c r="G8" s="263">
        <v>0</v>
      </c>
      <c r="H8" s="269">
        <v>0</v>
      </c>
      <c r="I8" s="269">
        <v>0</v>
      </c>
      <c r="J8" s="269">
        <v>0</v>
      </c>
      <c r="K8" s="266">
        <v>0</v>
      </c>
      <c r="L8" s="266">
        <v>0</v>
      </c>
      <c r="M8" s="266">
        <v>0</v>
      </c>
      <c r="N8" s="269">
        <v>30</v>
      </c>
      <c r="O8" s="269">
        <v>30</v>
      </c>
      <c r="P8" s="269">
        <v>30</v>
      </c>
      <c r="Q8" s="269">
        <v>29</v>
      </c>
      <c r="R8" s="269">
        <v>30</v>
      </c>
      <c r="S8" s="269">
        <v>32</v>
      </c>
      <c r="T8" s="269">
        <v>29</v>
      </c>
      <c r="U8" s="269">
        <v>30</v>
      </c>
      <c r="V8" s="269">
        <v>29</v>
      </c>
      <c r="W8" s="246">
        <f t="shared" si="0"/>
        <v>269</v>
      </c>
      <c r="X8" s="78">
        <f t="shared" si="1"/>
        <v>0</v>
      </c>
      <c r="Y8" s="73">
        <f t="shared" si="2"/>
        <v>0</v>
      </c>
      <c r="Z8" s="73">
        <f t="shared" si="3"/>
        <v>0</v>
      </c>
      <c r="AA8" s="79">
        <f t="shared" si="4"/>
        <v>0</v>
      </c>
      <c r="AB8" s="80">
        <f t="shared" si="5"/>
        <v>269</v>
      </c>
    </row>
    <row r="9" spans="1:28" ht="15">
      <c r="A9" s="47">
        <v>4</v>
      </c>
      <c r="B9" s="317" t="s">
        <v>173</v>
      </c>
      <c r="C9" s="276">
        <v>18340</v>
      </c>
      <c r="D9" s="272">
        <v>469</v>
      </c>
      <c r="E9" s="263">
        <v>0</v>
      </c>
      <c r="F9" s="263">
        <v>0</v>
      </c>
      <c r="G9" s="263">
        <v>0</v>
      </c>
      <c r="H9" s="269">
        <v>0</v>
      </c>
      <c r="I9" s="269">
        <v>0</v>
      </c>
      <c r="J9" s="269">
        <v>0</v>
      </c>
      <c r="K9" s="266">
        <v>28</v>
      </c>
      <c r="L9" s="266">
        <v>28</v>
      </c>
      <c r="M9" s="266">
        <v>28</v>
      </c>
      <c r="N9" s="269">
        <v>0</v>
      </c>
      <c r="O9" s="269">
        <v>0</v>
      </c>
      <c r="P9" s="269">
        <v>0</v>
      </c>
      <c r="Q9" s="269">
        <v>32</v>
      </c>
      <c r="R9" s="269">
        <v>29</v>
      </c>
      <c r="S9" s="269">
        <v>28</v>
      </c>
      <c r="T9" s="269">
        <v>30</v>
      </c>
      <c r="U9" s="269">
        <v>29</v>
      </c>
      <c r="V9" s="269">
        <v>30</v>
      </c>
      <c r="W9" s="246">
        <f t="shared" si="0"/>
        <v>262</v>
      </c>
      <c r="X9" s="78">
        <f t="shared" si="1"/>
        <v>0</v>
      </c>
      <c r="Y9" s="73">
        <f t="shared" si="2"/>
        <v>0</v>
      </c>
      <c r="Z9" s="73">
        <f t="shared" si="3"/>
        <v>0</v>
      </c>
      <c r="AA9" s="79">
        <f t="shared" si="4"/>
        <v>0</v>
      </c>
      <c r="AB9" s="80">
        <f t="shared" si="5"/>
        <v>262</v>
      </c>
    </row>
    <row r="10" spans="1:28" ht="15">
      <c r="A10" s="47">
        <v>5</v>
      </c>
      <c r="B10" s="317" t="s">
        <v>43</v>
      </c>
      <c r="C10" s="276" t="s">
        <v>115</v>
      </c>
      <c r="D10" s="272">
        <v>458</v>
      </c>
      <c r="E10" s="263">
        <v>32</v>
      </c>
      <c r="F10" s="263">
        <v>32</v>
      </c>
      <c r="G10" s="263">
        <v>35</v>
      </c>
      <c r="H10" s="269">
        <v>0</v>
      </c>
      <c r="I10" s="269">
        <v>0</v>
      </c>
      <c r="J10" s="269">
        <v>0</v>
      </c>
      <c r="K10" s="266">
        <v>0</v>
      </c>
      <c r="L10" s="266">
        <v>0</v>
      </c>
      <c r="M10" s="266">
        <v>0</v>
      </c>
      <c r="N10" s="269">
        <v>0</v>
      </c>
      <c r="O10" s="269">
        <v>0</v>
      </c>
      <c r="P10" s="269">
        <v>0</v>
      </c>
      <c r="Q10" s="269">
        <v>35</v>
      </c>
      <c r="R10" s="269">
        <v>35</v>
      </c>
      <c r="S10" s="269">
        <v>35</v>
      </c>
      <c r="T10" s="269">
        <v>0</v>
      </c>
      <c r="U10" s="269">
        <v>0</v>
      </c>
      <c r="V10" s="269">
        <v>0</v>
      </c>
      <c r="W10" s="246">
        <f t="shared" si="0"/>
        <v>204</v>
      </c>
      <c r="X10" s="78">
        <f t="shared" si="1"/>
        <v>0</v>
      </c>
      <c r="Y10" s="73">
        <f t="shared" si="2"/>
        <v>0</v>
      </c>
      <c r="Z10" s="73">
        <f t="shared" si="3"/>
        <v>0</v>
      </c>
      <c r="AA10" s="79">
        <f t="shared" si="4"/>
        <v>0</v>
      </c>
      <c r="AB10" s="80">
        <f t="shared" si="5"/>
        <v>204</v>
      </c>
    </row>
    <row r="11" spans="1:28" ht="15">
      <c r="A11" s="47">
        <v>6</v>
      </c>
      <c r="B11" s="317" t="s">
        <v>48</v>
      </c>
      <c r="C11" s="276" t="s">
        <v>118</v>
      </c>
      <c r="D11" s="272">
        <v>488</v>
      </c>
      <c r="E11" s="263">
        <v>25</v>
      </c>
      <c r="F11" s="263">
        <v>28</v>
      </c>
      <c r="G11" s="263">
        <v>30</v>
      </c>
      <c r="H11" s="269">
        <v>35</v>
      </c>
      <c r="I11" s="269">
        <v>35</v>
      </c>
      <c r="J11" s="269">
        <v>32</v>
      </c>
      <c r="K11" s="266">
        <v>0</v>
      </c>
      <c r="L11" s="266">
        <v>0</v>
      </c>
      <c r="M11" s="266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</v>
      </c>
      <c r="W11" s="246">
        <f t="shared" si="0"/>
        <v>185</v>
      </c>
      <c r="X11" s="78">
        <f t="shared" si="1"/>
        <v>0</v>
      </c>
      <c r="Y11" s="73">
        <f t="shared" si="2"/>
        <v>0</v>
      </c>
      <c r="Z11" s="73">
        <f t="shared" si="3"/>
        <v>0</v>
      </c>
      <c r="AA11" s="79">
        <f t="shared" si="4"/>
        <v>0</v>
      </c>
      <c r="AB11" s="80">
        <f t="shared" si="5"/>
        <v>185</v>
      </c>
    </row>
    <row r="12" spans="1:28" ht="15">
      <c r="A12" s="47">
        <v>7</v>
      </c>
      <c r="B12" s="317" t="s">
        <v>44</v>
      </c>
      <c r="C12" s="276" t="s">
        <v>117</v>
      </c>
      <c r="D12" s="272">
        <v>422</v>
      </c>
      <c r="E12" s="263">
        <v>29</v>
      </c>
      <c r="F12" s="263">
        <v>29</v>
      </c>
      <c r="G12" s="263">
        <v>27</v>
      </c>
      <c r="H12" s="269">
        <v>0</v>
      </c>
      <c r="I12" s="269">
        <v>0</v>
      </c>
      <c r="J12" s="269">
        <v>0</v>
      </c>
      <c r="K12" s="266">
        <v>32</v>
      </c>
      <c r="L12" s="266">
        <v>32</v>
      </c>
      <c r="M12" s="266">
        <v>35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46">
        <f t="shared" si="0"/>
        <v>184</v>
      </c>
      <c r="X12" s="78">
        <f t="shared" si="1"/>
        <v>0</v>
      </c>
      <c r="Y12" s="73">
        <f t="shared" si="2"/>
        <v>0</v>
      </c>
      <c r="Z12" s="73">
        <f t="shared" si="3"/>
        <v>0</v>
      </c>
      <c r="AA12" s="79">
        <f t="shared" si="4"/>
        <v>0</v>
      </c>
      <c r="AB12" s="80">
        <f t="shared" si="5"/>
        <v>184</v>
      </c>
    </row>
    <row r="13" spans="1:28" ht="15">
      <c r="A13" s="47">
        <v>8</v>
      </c>
      <c r="B13" s="317" t="s">
        <v>47</v>
      </c>
      <c r="C13" s="275">
        <v>12361</v>
      </c>
      <c r="D13" s="272">
        <v>455</v>
      </c>
      <c r="E13" s="263">
        <v>26</v>
      </c>
      <c r="F13" s="263">
        <v>24</v>
      </c>
      <c r="G13" s="263">
        <v>25</v>
      </c>
      <c r="H13" s="269">
        <v>30</v>
      </c>
      <c r="I13" s="269">
        <v>30</v>
      </c>
      <c r="J13" s="269">
        <v>30</v>
      </c>
      <c r="K13" s="266">
        <v>0</v>
      </c>
      <c r="L13" s="266">
        <v>0</v>
      </c>
      <c r="M13" s="266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46">
        <f t="shared" si="0"/>
        <v>165</v>
      </c>
      <c r="X13" s="78">
        <f t="shared" si="1"/>
        <v>0</v>
      </c>
      <c r="Y13" s="73">
        <f t="shared" si="2"/>
        <v>0</v>
      </c>
      <c r="Z13" s="73">
        <f t="shared" si="3"/>
        <v>0</v>
      </c>
      <c r="AA13" s="79">
        <f t="shared" si="4"/>
        <v>0</v>
      </c>
      <c r="AB13" s="80">
        <f t="shared" si="5"/>
        <v>165</v>
      </c>
    </row>
    <row r="14" spans="1:28" ht="15">
      <c r="A14" s="47">
        <v>9</v>
      </c>
      <c r="B14" s="318" t="s">
        <v>39</v>
      </c>
      <c r="C14" s="276" t="s">
        <v>112</v>
      </c>
      <c r="D14" s="272">
        <v>477</v>
      </c>
      <c r="E14" s="263">
        <v>0</v>
      </c>
      <c r="F14" s="263">
        <v>0</v>
      </c>
      <c r="G14" s="293">
        <v>0</v>
      </c>
      <c r="H14" s="287">
        <v>0</v>
      </c>
      <c r="I14" s="287">
        <v>0</v>
      </c>
      <c r="J14" s="287">
        <v>0</v>
      </c>
      <c r="K14" s="266">
        <v>0</v>
      </c>
      <c r="L14" s="266">
        <v>0</v>
      </c>
      <c r="M14" s="266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32</v>
      </c>
      <c r="U14" s="269">
        <v>35</v>
      </c>
      <c r="V14" s="269">
        <v>32</v>
      </c>
      <c r="W14" s="246">
        <f t="shared" si="0"/>
        <v>99</v>
      </c>
      <c r="X14" s="78">
        <f t="shared" si="1"/>
        <v>0</v>
      </c>
      <c r="Y14" s="73">
        <f t="shared" si="2"/>
        <v>0</v>
      </c>
      <c r="Z14" s="73">
        <f t="shared" si="3"/>
        <v>0</v>
      </c>
      <c r="AA14" s="79">
        <f t="shared" si="4"/>
        <v>0</v>
      </c>
      <c r="AB14" s="80">
        <f t="shared" si="5"/>
        <v>99</v>
      </c>
    </row>
    <row r="15" spans="1:28" ht="15">
      <c r="A15" s="47">
        <v>10</v>
      </c>
      <c r="B15" s="317" t="s">
        <v>37</v>
      </c>
      <c r="C15" s="276" t="s">
        <v>114</v>
      </c>
      <c r="D15" s="272">
        <v>489</v>
      </c>
      <c r="E15" s="263">
        <v>0</v>
      </c>
      <c r="F15" s="263">
        <v>0</v>
      </c>
      <c r="G15" s="263">
        <v>0</v>
      </c>
      <c r="H15" s="269">
        <v>0</v>
      </c>
      <c r="I15" s="269">
        <v>0</v>
      </c>
      <c r="J15" s="269">
        <v>0</v>
      </c>
      <c r="K15" s="266">
        <v>35</v>
      </c>
      <c r="L15" s="266">
        <v>29</v>
      </c>
      <c r="M15" s="266">
        <v>32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46">
        <f t="shared" si="0"/>
        <v>96</v>
      </c>
      <c r="X15" s="78">
        <f t="shared" si="1"/>
        <v>0</v>
      </c>
      <c r="Y15" s="73">
        <f t="shared" si="2"/>
        <v>0</v>
      </c>
      <c r="Z15" s="73">
        <f t="shared" si="3"/>
        <v>0</v>
      </c>
      <c r="AA15" s="79">
        <f t="shared" si="4"/>
        <v>0</v>
      </c>
      <c r="AB15" s="80">
        <f t="shared" si="5"/>
        <v>96</v>
      </c>
    </row>
    <row r="16" spans="1:28" ht="15">
      <c r="A16" s="47">
        <v>11</v>
      </c>
      <c r="B16" s="317" t="s">
        <v>87</v>
      </c>
      <c r="C16" s="276" t="s">
        <v>116</v>
      </c>
      <c r="D16" s="272">
        <v>446</v>
      </c>
      <c r="E16" s="263">
        <v>35</v>
      </c>
      <c r="F16" s="263">
        <v>35</v>
      </c>
      <c r="G16" s="263">
        <v>20</v>
      </c>
      <c r="H16" s="269">
        <v>0</v>
      </c>
      <c r="I16" s="269">
        <v>0</v>
      </c>
      <c r="J16" s="269">
        <v>0</v>
      </c>
      <c r="K16" s="266">
        <v>0</v>
      </c>
      <c r="L16" s="266">
        <v>0</v>
      </c>
      <c r="M16" s="266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46">
        <f t="shared" si="0"/>
        <v>90</v>
      </c>
      <c r="X16" s="78">
        <f t="shared" si="1"/>
        <v>0</v>
      </c>
      <c r="Y16" s="73">
        <f t="shared" si="2"/>
        <v>0</v>
      </c>
      <c r="Z16" s="73">
        <f t="shared" si="3"/>
        <v>0</v>
      </c>
      <c r="AA16" s="79">
        <f t="shared" si="4"/>
        <v>0</v>
      </c>
      <c r="AB16" s="80">
        <f t="shared" si="5"/>
        <v>90</v>
      </c>
    </row>
    <row r="17" spans="1:28" ht="15">
      <c r="A17" s="47">
        <v>12</v>
      </c>
      <c r="B17" s="317" t="s">
        <v>170</v>
      </c>
      <c r="C17" s="276">
        <v>18017</v>
      </c>
      <c r="D17" s="272">
        <v>499</v>
      </c>
      <c r="E17" s="263">
        <v>0</v>
      </c>
      <c r="F17" s="263">
        <v>0</v>
      </c>
      <c r="G17" s="263">
        <v>0</v>
      </c>
      <c r="H17" s="269">
        <v>0</v>
      </c>
      <c r="I17" s="269">
        <v>0</v>
      </c>
      <c r="J17" s="269">
        <v>0</v>
      </c>
      <c r="K17" s="266">
        <v>0</v>
      </c>
      <c r="L17" s="266">
        <v>0</v>
      </c>
      <c r="M17" s="266">
        <v>0</v>
      </c>
      <c r="N17" s="269">
        <v>0</v>
      </c>
      <c r="O17" s="269">
        <v>0</v>
      </c>
      <c r="P17" s="269">
        <v>0</v>
      </c>
      <c r="Q17" s="269">
        <v>28</v>
      </c>
      <c r="R17" s="269">
        <v>24</v>
      </c>
      <c r="S17" s="269">
        <v>30</v>
      </c>
      <c r="T17" s="269">
        <v>0</v>
      </c>
      <c r="U17" s="269">
        <v>0</v>
      </c>
      <c r="V17" s="269">
        <v>0</v>
      </c>
      <c r="W17" s="246">
        <f t="shared" si="0"/>
        <v>82</v>
      </c>
      <c r="X17" s="78">
        <f t="shared" si="1"/>
        <v>0</v>
      </c>
      <c r="Y17" s="73">
        <f t="shared" si="2"/>
        <v>0</v>
      </c>
      <c r="Z17" s="73">
        <f t="shared" si="3"/>
        <v>0</v>
      </c>
      <c r="AA17" s="79">
        <f t="shared" si="4"/>
        <v>0</v>
      </c>
      <c r="AB17" s="80">
        <f t="shared" si="5"/>
        <v>82</v>
      </c>
    </row>
    <row r="18" spans="1:28" ht="15">
      <c r="A18" s="47">
        <v>13</v>
      </c>
      <c r="B18" s="317" t="s">
        <v>42</v>
      </c>
      <c r="C18" s="276">
        <v>1614</v>
      </c>
      <c r="D18" s="272">
        <v>420</v>
      </c>
      <c r="E18" s="263">
        <v>30</v>
      </c>
      <c r="F18" s="263">
        <v>30</v>
      </c>
      <c r="G18" s="263">
        <v>20</v>
      </c>
      <c r="H18" s="269">
        <v>0</v>
      </c>
      <c r="I18" s="269">
        <v>0</v>
      </c>
      <c r="J18" s="269">
        <v>0</v>
      </c>
      <c r="K18" s="266">
        <v>0</v>
      </c>
      <c r="L18" s="266">
        <v>0</v>
      </c>
      <c r="M18" s="266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69">
        <v>0</v>
      </c>
      <c r="T18" s="269">
        <v>0</v>
      </c>
      <c r="U18" s="269">
        <v>0</v>
      </c>
      <c r="V18" s="269">
        <v>0</v>
      </c>
      <c r="W18" s="246">
        <f t="shared" si="0"/>
        <v>80</v>
      </c>
      <c r="X18" s="78">
        <f t="shared" si="1"/>
        <v>0</v>
      </c>
      <c r="Y18" s="73">
        <f t="shared" si="2"/>
        <v>0</v>
      </c>
      <c r="Z18" s="73">
        <f t="shared" si="3"/>
        <v>0</v>
      </c>
      <c r="AA18" s="79">
        <f t="shared" si="4"/>
        <v>0</v>
      </c>
      <c r="AB18" s="80">
        <f t="shared" si="5"/>
        <v>80</v>
      </c>
    </row>
    <row r="19" spans="1:28" ht="15">
      <c r="A19" s="47">
        <v>14</v>
      </c>
      <c r="B19" s="317" t="s">
        <v>88</v>
      </c>
      <c r="C19" s="276">
        <v>14251</v>
      </c>
      <c r="D19" s="319">
        <v>412</v>
      </c>
      <c r="E19" s="263">
        <v>28</v>
      </c>
      <c r="F19" s="263">
        <v>23</v>
      </c>
      <c r="G19" s="263">
        <v>29</v>
      </c>
      <c r="H19" s="269">
        <v>0</v>
      </c>
      <c r="I19" s="269">
        <v>0</v>
      </c>
      <c r="J19" s="269">
        <v>0</v>
      </c>
      <c r="K19" s="266">
        <v>0</v>
      </c>
      <c r="L19" s="266">
        <v>0</v>
      </c>
      <c r="M19" s="266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69">
        <v>0</v>
      </c>
      <c r="T19" s="269">
        <v>0</v>
      </c>
      <c r="U19" s="269">
        <v>0</v>
      </c>
      <c r="V19" s="269">
        <v>0</v>
      </c>
      <c r="W19" s="246">
        <f t="shared" si="0"/>
        <v>80</v>
      </c>
      <c r="X19" s="78">
        <f t="shared" si="1"/>
        <v>0</v>
      </c>
      <c r="Y19" s="73">
        <f t="shared" si="2"/>
        <v>0</v>
      </c>
      <c r="Z19" s="73">
        <f t="shared" si="3"/>
        <v>0</v>
      </c>
      <c r="AA19" s="79">
        <f t="shared" si="4"/>
        <v>0</v>
      </c>
      <c r="AB19" s="80">
        <f t="shared" si="5"/>
        <v>80</v>
      </c>
    </row>
    <row r="20" spans="1:28" ht="15">
      <c r="A20" s="47">
        <v>15</v>
      </c>
      <c r="B20" s="317" t="s">
        <v>89</v>
      </c>
      <c r="C20" s="276">
        <v>13882</v>
      </c>
      <c r="D20" s="320">
        <v>490</v>
      </c>
      <c r="E20" s="263">
        <v>20</v>
      </c>
      <c r="F20" s="263">
        <v>25</v>
      </c>
      <c r="G20" s="263">
        <v>26</v>
      </c>
      <c r="H20" s="269">
        <v>0</v>
      </c>
      <c r="I20" s="269">
        <v>0</v>
      </c>
      <c r="J20" s="269">
        <v>0</v>
      </c>
      <c r="K20" s="266">
        <v>0</v>
      </c>
      <c r="L20" s="266">
        <v>0</v>
      </c>
      <c r="M20" s="266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46">
        <f t="shared" si="0"/>
        <v>71</v>
      </c>
      <c r="X20" s="78">
        <f t="shared" si="1"/>
        <v>0</v>
      </c>
      <c r="Y20" s="73">
        <f t="shared" si="2"/>
        <v>0</v>
      </c>
      <c r="Z20" s="73">
        <f t="shared" si="3"/>
        <v>0</v>
      </c>
      <c r="AA20" s="79">
        <f t="shared" si="4"/>
        <v>0</v>
      </c>
      <c r="AB20" s="80">
        <f t="shared" si="5"/>
        <v>71</v>
      </c>
    </row>
    <row r="21" spans="1:28" ht="15">
      <c r="A21" s="75">
        <v>16</v>
      </c>
      <c r="B21" s="291" t="s">
        <v>41</v>
      </c>
      <c r="C21" s="276" t="s">
        <v>119</v>
      </c>
      <c r="D21" s="294">
        <v>410</v>
      </c>
      <c r="E21" s="263">
        <v>0</v>
      </c>
      <c r="F21" s="263">
        <v>27</v>
      </c>
      <c r="G21" s="263">
        <v>28</v>
      </c>
      <c r="H21" s="269">
        <v>0</v>
      </c>
      <c r="I21" s="269">
        <v>0</v>
      </c>
      <c r="J21" s="269">
        <v>0</v>
      </c>
      <c r="K21" s="266">
        <v>0</v>
      </c>
      <c r="L21" s="266">
        <v>0</v>
      </c>
      <c r="M21" s="266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44">
        <f t="shared" si="0"/>
        <v>55</v>
      </c>
      <c r="X21" s="78">
        <f t="shared" si="1"/>
        <v>0</v>
      </c>
      <c r="Y21" s="73">
        <f t="shared" si="2"/>
        <v>0</v>
      </c>
      <c r="Z21" s="73">
        <f t="shared" si="3"/>
        <v>0</v>
      </c>
      <c r="AA21" s="79">
        <f t="shared" si="4"/>
        <v>0</v>
      </c>
      <c r="AB21" s="80">
        <f t="shared" si="5"/>
        <v>55</v>
      </c>
    </row>
    <row r="22" spans="3:28" s="23" customFormat="1" ht="15">
      <c r="C22" s="133"/>
      <c r="E22" s="143">
        <v>10</v>
      </c>
      <c r="F22" s="143"/>
      <c r="G22" s="143"/>
      <c r="H22" s="143">
        <v>3</v>
      </c>
      <c r="I22" s="143"/>
      <c r="J22" s="143"/>
      <c r="K22" s="143">
        <v>5</v>
      </c>
      <c r="L22" s="143"/>
      <c r="M22" s="143"/>
      <c r="N22" s="143">
        <v>3</v>
      </c>
      <c r="O22" s="143"/>
      <c r="P22" s="143"/>
      <c r="Q22" s="143">
        <v>5</v>
      </c>
      <c r="R22" s="143"/>
      <c r="S22" s="143"/>
      <c r="T22" s="143"/>
      <c r="U22" s="143"/>
      <c r="V22" s="143"/>
      <c r="W22" s="24"/>
      <c r="X22" s="2"/>
      <c r="Y22" s="2"/>
      <c r="Z22" s="2"/>
      <c r="AA22" s="2"/>
      <c r="AB22" s="1"/>
    </row>
    <row r="23" spans="2:23" ht="12.75" customHeight="1">
      <c r="B23" s="142" t="s">
        <v>28</v>
      </c>
      <c r="C23" s="142"/>
      <c r="D23" s="142"/>
      <c r="E23" s="142"/>
      <c r="F23" s="142"/>
      <c r="G23" s="14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2:23" ht="15">
      <c r="B24" s="142"/>
      <c r="C24" s="142"/>
      <c r="D24" s="142"/>
      <c r="E24" s="142"/>
      <c r="F24" s="142"/>
      <c r="G24" s="142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</sheetData>
  <sheetProtection selectLockedCells="1" selectUnlockedCells="1"/>
  <mergeCells count="25">
    <mergeCell ref="A1:W2"/>
    <mergeCell ref="A3:D4"/>
    <mergeCell ref="E3:G3"/>
    <mergeCell ref="H3:J3"/>
    <mergeCell ref="K3:M3"/>
    <mergeCell ref="Q3:S3"/>
    <mergeCell ref="T3:V3"/>
    <mergeCell ref="W3:W5"/>
    <mergeCell ref="E4:G4"/>
    <mergeCell ref="AA3:AA5"/>
    <mergeCell ref="K4:M4"/>
    <mergeCell ref="N4:P4"/>
    <mergeCell ref="Q4:S4"/>
    <mergeCell ref="T4:V4"/>
    <mergeCell ref="X3:Z4"/>
    <mergeCell ref="AB3:AB5"/>
    <mergeCell ref="B23:G24"/>
    <mergeCell ref="E22:G22"/>
    <mergeCell ref="H22:J22"/>
    <mergeCell ref="K22:M22"/>
    <mergeCell ref="N22:P22"/>
    <mergeCell ref="Q22:S22"/>
    <mergeCell ref="T22:V22"/>
    <mergeCell ref="H4:J4"/>
    <mergeCell ref="N3:P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9"/>
  <sheetViews>
    <sheetView zoomScale="90" zoomScaleNormal="90" zoomScalePageLayoutView="0" workbookViewId="0" topLeftCell="A10">
      <selection activeCell="C19" sqref="C19"/>
    </sheetView>
  </sheetViews>
  <sheetFormatPr defaultColWidth="8.7109375" defaultRowHeight="12.75"/>
  <cols>
    <col min="1" max="1" width="5.28125" style="1" customWidth="1"/>
    <col min="2" max="2" width="19.421875" style="1" bestFit="1" customWidth="1"/>
    <col min="3" max="3" width="10.8515625" style="2" customWidth="1"/>
    <col min="4" max="4" width="9.7109375" style="1" customWidth="1"/>
    <col min="5" max="12" width="4.28125" style="2" customWidth="1"/>
    <col min="13" max="13" width="4.8515625" style="2" customWidth="1"/>
    <col min="14" max="22" width="4.28125" style="2" customWidth="1"/>
    <col min="23" max="23" width="3.57421875" style="2" customWidth="1"/>
    <col min="24" max="25" width="4.28125" style="2" customWidth="1"/>
    <col min="26" max="26" width="6.8515625" style="2" customWidth="1"/>
    <col min="27" max="27" width="4.7109375" style="2" customWidth="1"/>
    <col min="28" max="28" width="4.28125" style="2" customWidth="1"/>
    <col min="29" max="29" width="6.00390625" style="2" customWidth="1"/>
    <col min="30" max="30" width="4.7109375" style="2" customWidth="1"/>
    <col min="31" max="31" width="4.28125" style="2" customWidth="1"/>
    <col min="32" max="32" width="6.00390625" style="2" customWidth="1"/>
    <col min="33" max="33" width="8.7109375" style="1" customWidth="1"/>
    <col min="34" max="16384" width="8.7109375" style="1" customWidth="1"/>
  </cols>
  <sheetData>
    <row r="1" spans="1:32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3"/>
      <c r="Y1" s="3"/>
      <c r="Z1" s="1"/>
      <c r="AA1" s="1"/>
      <c r="AB1" s="1"/>
      <c r="AC1" s="1"/>
      <c r="AD1" s="1"/>
      <c r="AE1" s="1"/>
      <c r="AF1" s="1"/>
    </row>
    <row r="2" spans="1:32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3"/>
      <c r="Y2" s="3"/>
      <c r="Z2" s="1"/>
      <c r="AA2" s="1"/>
      <c r="AB2" s="1"/>
      <c r="AC2" s="1"/>
      <c r="AD2" s="1"/>
      <c r="AE2" s="1"/>
      <c r="AF2" s="1"/>
    </row>
    <row r="3" spans="1:34" ht="12.75" customHeight="1" thickBot="1">
      <c r="A3" s="154"/>
      <c r="B3" s="154"/>
      <c r="C3" s="154"/>
      <c r="D3" s="154"/>
      <c r="E3" s="180" t="s">
        <v>1</v>
      </c>
      <c r="F3" s="181"/>
      <c r="G3" s="182"/>
      <c r="H3" s="180" t="s">
        <v>2</v>
      </c>
      <c r="I3" s="181"/>
      <c r="J3" s="182"/>
      <c r="K3" s="180" t="s">
        <v>3</v>
      </c>
      <c r="L3" s="181"/>
      <c r="M3" s="182"/>
      <c r="N3" s="180" t="s">
        <v>4</v>
      </c>
      <c r="O3" s="181"/>
      <c r="P3" s="182"/>
      <c r="Q3" s="180" t="s">
        <v>5</v>
      </c>
      <c r="R3" s="181"/>
      <c r="S3" s="182"/>
      <c r="T3" s="180" t="s">
        <v>6</v>
      </c>
      <c r="U3" s="181"/>
      <c r="V3" s="182"/>
      <c r="W3" s="178" t="s">
        <v>134</v>
      </c>
      <c r="X3" s="150"/>
      <c r="Y3" s="150"/>
      <c r="Z3" s="164" t="s">
        <v>7</v>
      </c>
      <c r="AA3" s="196" t="s">
        <v>8</v>
      </c>
      <c r="AB3" s="166"/>
      <c r="AC3" s="166"/>
      <c r="AD3" s="166"/>
      <c r="AE3" s="166"/>
      <c r="AF3" s="167"/>
      <c r="AG3" s="155" t="s">
        <v>9</v>
      </c>
      <c r="AH3" s="144" t="s">
        <v>10</v>
      </c>
    </row>
    <row r="4" spans="1:34" ht="15.75" thickBot="1">
      <c r="A4" s="154"/>
      <c r="B4" s="152"/>
      <c r="C4" s="152"/>
      <c r="D4" s="152"/>
      <c r="E4" s="183">
        <v>43134</v>
      </c>
      <c r="F4" s="141"/>
      <c r="G4" s="184"/>
      <c r="H4" s="183">
        <v>43183</v>
      </c>
      <c r="I4" s="141"/>
      <c r="J4" s="184"/>
      <c r="K4" s="183">
        <v>43204</v>
      </c>
      <c r="L4" s="141"/>
      <c r="M4" s="184"/>
      <c r="N4" s="183">
        <v>43295</v>
      </c>
      <c r="O4" s="141"/>
      <c r="P4" s="184"/>
      <c r="Q4" s="183">
        <v>43316</v>
      </c>
      <c r="R4" s="141"/>
      <c r="S4" s="184"/>
      <c r="T4" s="183">
        <v>43379</v>
      </c>
      <c r="U4" s="141"/>
      <c r="V4" s="184"/>
      <c r="W4" s="202">
        <v>43435</v>
      </c>
      <c r="X4" s="187"/>
      <c r="Y4" s="188"/>
      <c r="Z4" s="195"/>
      <c r="AA4" s="197"/>
      <c r="AB4" s="169"/>
      <c r="AC4" s="169"/>
      <c r="AD4" s="169"/>
      <c r="AE4" s="169"/>
      <c r="AF4" s="170"/>
      <c r="AG4" s="156"/>
      <c r="AH4" s="145"/>
    </row>
    <row r="5" spans="1:34" s="8" customFormat="1" ht="46.5" customHeight="1" thickBot="1">
      <c r="A5" s="207" t="s">
        <v>11</v>
      </c>
      <c r="B5" s="210" t="s">
        <v>12</v>
      </c>
      <c r="C5" s="213" t="s">
        <v>13</v>
      </c>
      <c r="D5" s="214" t="s">
        <v>14</v>
      </c>
      <c r="E5" s="185">
        <v>1</v>
      </c>
      <c r="F5" s="32">
        <v>2</v>
      </c>
      <c r="G5" s="186">
        <v>3</v>
      </c>
      <c r="H5" s="185">
        <v>1</v>
      </c>
      <c r="I5" s="32">
        <v>2</v>
      </c>
      <c r="J5" s="186">
        <v>3</v>
      </c>
      <c r="K5" s="185">
        <v>1</v>
      </c>
      <c r="L5" s="34">
        <v>2</v>
      </c>
      <c r="M5" s="186">
        <v>3</v>
      </c>
      <c r="N5" s="185">
        <v>1</v>
      </c>
      <c r="O5" s="34">
        <v>2</v>
      </c>
      <c r="P5" s="186">
        <v>3</v>
      </c>
      <c r="Q5" s="185">
        <v>1</v>
      </c>
      <c r="R5" s="32">
        <v>2</v>
      </c>
      <c r="S5" s="186">
        <v>3</v>
      </c>
      <c r="T5" s="185">
        <v>1</v>
      </c>
      <c r="U5" s="32">
        <v>2</v>
      </c>
      <c r="V5" s="186">
        <v>3</v>
      </c>
      <c r="W5" s="50">
        <v>1</v>
      </c>
      <c r="X5" s="32">
        <v>2</v>
      </c>
      <c r="Y5" s="186">
        <v>3</v>
      </c>
      <c r="Z5" s="195"/>
      <c r="AA5" s="85" t="s">
        <v>15</v>
      </c>
      <c r="AB5" s="135" t="s">
        <v>16</v>
      </c>
      <c r="AC5" s="200" t="s">
        <v>17</v>
      </c>
      <c r="AD5" s="200" t="s">
        <v>18</v>
      </c>
      <c r="AE5" s="137" t="s">
        <v>19</v>
      </c>
      <c r="AF5" s="201" t="s">
        <v>29</v>
      </c>
      <c r="AG5" s="160"/>
      <c r="AH5" s="159"/>
    </row>
    <row r="6" spans="1:34" ht="15.75" thickBot="1">
      <c r="A6" s="208">
        <v>1</v>
      </c>
      <c r="B6" s="211" t="s">
        <v>69</v>
      </c>
      <c r="C6" s="328" t="s">
        <v>120</v>
      </c>
      <c r="D6" s="321">
        <v>14</v>
      </c>
      <c r="E6" s="216">
        <v>35</v>
      </c>
      <c r="F6" s="217">
        <v>19</v>
      </c>
      <c r="G6" s="218">
        <v>30</v>
      </c>
      <c r="H6" s="189">
        <v>35</v>
      </c>
      <c r="I6" s="139">
        <v>35</v>
      </c>
      <c r="J6" s="190">
        <v>35</v>
      </c>
      <c r="K6" s="216">
        <v>35</v>
      </c>
      <c r="L6" s="217">
        <v>35</v>
      </c>
      <c r="M6" s="218">
        <v>35</v>
      </c>
      <c r="N6" s="216">
        <v>35</v>
      </c>
      <c r="O6" s="217">
        <v>32</v>
      </c>
      <c r="P6" s="218">
        <v>35</v>
      </c>
      <c r="Q6" s="216">
        <v>35</v>
      </c>
      <c r="R6" s="217">
        <v>35</v>
      </c>
      <c r="S6" s="218">
        <v>32</v>
      </c>
      <c r="T6" s="203">
        <v>20</v>
      </c>
      <c r="U6" s="176">
        <v>35</v>
      </c>
      <c r="V6" s="204">
        <v>27</v>
      </c>
      <c r="W6" s="219">
        <v>0</v>
      </c>
      <c r="X6" s="220">
        <v>30</v>
      </c>
      <c r="Y6" s="221">
        <v>20</v>
      </c>
      <c r="Z6" s="172">
        <f aca="true" t="shared" si="0" ref="Z6:Z26">SUM(E6:Y6)</f>
        <v>630</v>
      </c>
      <c r="AA6" s="81">
        <v>0</v>
      </c>
      <c r="AB6" s="198">
        <v>19</v>
      </c>
      <c r="AC6" s="82">
        <v>20</v>
      </c>
      <c r="AD6" s="82">
        <v>20</v>
      </c>
      <c r="AE6" s="199">
        <v>27</v>
      </c>
      <c r="AF6" s="82">
        <v>30</v>
      </c>
      <c r="AG6" s="90">
        <f aca="true" t="shared" si="1" ref="AG6:AG26">SUM(AA6:AF6)</f>
        <v>116</v>
      </c>
      <c r="AH6" s="91">
        <f aca="true" t="shared" si="2" ref="AH6:AH26">SUM(Z6-AG6)</f>
        <v>514</v>
      </c>
    </row>
    <row r="7" spans="1:34" ht="15.75" thickBot="1">
      <c r="A7" s="209">
        <v>2</v>
      </c>
      <c r="B7" s="322" t="s">
        <v>93</v>
      </c>
      <c r="C7" s="329" t="s">
        <v>121</v>
      </c>
      <c r="D7" s="323">
        <v>15</v>
      </c>
      <c r="E7" s="216">
        <v>32</v>
      </c>
      <c r="F7" s="217">
        <v>30</v>
      </c>
      <c r="G7" s="218">
        <v>32</v>
      </c>
      <c r="H7" s="216">
        <v>32</v>
      </c>
      <c r="I7" s="217">
        <v>32</v>
      </c>
      <c r="J7" s="218">
        <v>32</v>
      </c>
      <c r="K7" s="216">
        <v>32</v>
      </c>
      <c r="L7" s="217">
        <v>32</v>
      </c>
      <c r="M7" s="218">
        <v>32</v>
      </c>
      <c r="N7" s="216">
        <v>25</v>
      </c>
      <c r="O7" s="217">
        <v>30</v>
      </c>
      <c r="P7" s="218">
        <v>32</v>
      </c>
      <c r="Q7" s="216">
        <v>28</v>
      </c>
      <c r="R7" s="217">
        <v>29</v>
      </c>
      <c r="S7" s="218">
        <v>30</v>
      </c>
      <c r="T7" s="203">
        <v>32</v>
      </c>
      <c r="U7" s="176">
        <v>30</v>
      </c>
      <c r="V7" s="204">
        <v>32</v>
      </c>
      <c r="W7" s="219">
        <v>32</v>
      </c>
      <c r="X7" s="220">
        <v>32</v>
      </c>
      <c r="Y7" s="221">
        <v>35</v>
      </c>
      <c r="Z7" s="173">
        <f t="shared" si="0"/>
        <v>653</v>
      </c>
      <c r="AA7" s="78">
        <v>25</v>
      </c>
      <c r="AB7" s="136">
        <v>28</v>
      </c>
      <c r="AC7" s="73">
        <v>29</v>
      </c>
      <c r="AD7" s="73">
        <v>30</v>
      </c>
      <c r="AE7" s="138">
        <v>30</v>
      </c>
      <c r="AF7" s="73">
        <v>30</v>
      </c>
      <c r="AG7" s="90">
        <f t="shared" si="1"/>
        <v>172</v>
      </c>
      <c r="AH7" s="80">
        <f t="shared" si="2"/>
        <v>481</v>
      </c>
    </row>
    <row r="8" spans="1:34" ht="15.75" thickBot="1">
      <c r="A8" s="209">
        <v>3</v>
      </c>
      <c r="B8" s="212" t="s">
        <v>50</v>
      </c>
      <c r="C8" s="328">
        <v>2416</v>
      </c>
      <c r="D8" s="324">
        <v>300</v>
      </c>
      <c r="E8" s="216">
        <v>28</v>
      </c>
      <c r="F8" s="217">
        <v>29</v>
      </c>
      <c r="G8" s="218">
        <v>27</v>
      </c>
      <c r="H8" s="216">
        <v>28</v>
      </c>
      <c r="I8" s="217">
        <v>28</v>
      </c>
      <c r="J8" s="218">
        <v>28</v>
      </c>
      <c r="K8" s="216">
        <v>0</v>
      </c>
      <c r="L8" s="217">
        <v>0</v>
      </c>
      <c r="M8" s="218">
        <v>0</v>
      </c>
      <c r="N8" s="216">
        <v>30</v>
      </c>
      <c r="O8" s="217">
        <v>28</v>
      </c>
      <c r="P8" s="218">
        <v>27</v>
      </c>
      <c r="Q8" s="216">
        <v>29</v>
      </c>
      <c r="R8" s="217">
        <v>28</v>
      </c>
      <c r="S8" s="218">
        <v>21</v>
      </c>
      <c r="T8" s="203">
        <v>24</v>
      </c>
      <c r="U8" s="176">
        <v>28</v>
      </c>
      <c r="V8" s="204">
        <v>20</v>
      </c>
      <c r="W8" s="219">
        <v>30</v>
      </c>
      <c r="X8" s="220">
        <v>27</v>
      </c>
      <c r="Y8" s="221">
        <v>29</v>
      </c>
      <c r="Z8" s="173">
        <f t="shared" si="0"/>
        <v>489</v>
      </c>
      <c r="AA8" s="78">
        <f>SMALL(B8:V8,1)</f>
        <v>0</v>
      </c>
      <c r="AB8" s="136">
        <f>SMALL(B8:V8,2)</f>
        <v>0</v>
      </c>
      <c r="AC8" s="73">
        <f>SMALL(B8:V8,3)</f>
        <v>0</v>
      </c>
      <c r="AD8" s="73">
        <v>20</v>
      </c>
      <c r="AE8" s="138">
        <v>21</v>
      </c>
      <c r="AF8" s="73">
        <v>24</v>
      </c>
      <c r="AG8" s="90">
        <f t="shared" si="1"/>
        <v>65</v>
      </c>
      <c r="AH8" s="80">
        <f t="shared" si="2"/>
        <v>424</v>
      </c>
    </row>
    <row r="9" spans="1:34" ht="15.75" thickBot="1">
      <c r="A9" s="209">
        <v>4</v>
      </c>
      <c r="B9" s="322" t="s">
        <v>71</v>
      </c>
      <c r="C9" s="328" t="s">
        <v>123</v>
      </c>
      <c r="D9" s="323">
        <v>88</v>
      </c>
      <c r="E9" s="216">
        <v>0</v>
      </c>
      <c r="F9" s="217">
        <v>0</v>
      </c>
      <c r="G9" s="218">
        <v>0</v>
      </c>
      <c r="H9" s="216">
        <v>26</v>
      </c>
      <c r="I9" s="217">
        <v>26</v>
      </c>
      <c r="J9" s="218">
        <v>26</v>
      </c>
      <c r="K9" s="216">
        <v>28</v>
      </c>
      <c r="L9" s="217">
        <v>29</v>
      </c>
      <c r="M9" s="218">
        <v>29</v>
      </c>
      <c r="N9" s="216">
        <v>29</v>
      </c>
      <c r="O9" s="217">
        <v>29</v>
      </c>
      <c r="P9" s="218">
        <v>29</v>
      </c>
      <c r="Q9" s="216">
        <v>26</v>
      </c>
      <c r="R9" s="217">
        <v>26</v>
      </c>
      <c r="S9" s="218">
        <v>27</v>
      </c>
      <c r="T9" s="203">
        <v>29</v>
      </c>
      <c r="U9" s="176">
        <v>26</v>
      </c>
      <c r="V9" s="204">
        <v>29</v>
      </c>
      <c r="W9" s="219">
        <v>28</v>
      </c>
      <c r="X9" s="220">
        <v>24</v>
      </c>
      <c r="Y9" s="221">
        <v>28</v>
      </c>
      <c r="Z9" s="174">
        <f t="shared" si="0"/>
        <v>494</v>
      </c>
      <c r="AA9" s="78">
        <v>0</v>
      </c>
      <c r="AB9" s="136">
        <v>0</v>
      </c>
      <c r="AC9" s="73">
        <f>SMALL(B9:V9,3)</f>
        <v>0</v>
      </c>
      <c r="AD9" s="73">
        <v>24</v>
      </c>
      <c r="AE9" s="138">
        <v>26</v>
      </c>
      <c r="AF9" s="73">
        <v>26</v>
      </c>
      <c r="AG9" s="90">
        <f t="shared" si="1"/>
        <v>76</v>
      </c>
      <c r="AH9" s="80">
        <f t="shared" si="2"/>
        <v>418</v>
      </c>
    </row>
    <row r="10" spans="1:34" ht="15.75" thickBot="1">
      <c r="A10" s="209">
        <v>5</v>
      </c>
      <c r="B10" s="322" t="s">
        <v>49</v>
      </c>
      <c r="C10" s="328">
        <v>10264</v>
      </c>
      <c r="D10" s="323">
        <v>244</v>
      </c>
      <c r="E10" s="216">
        <v>29</v>
      </c>
      <c r="F10" s="217">
        <v>28</v>
      </c>
      <c r="G10" s="218">
        <v>28</v>
      </c>
      <c r="H10" s="216">
        <v>27</v>
      </c>
      <c r="I10" s="217">
        <v>24</v>
      </c>
      <c r="J10" s="218">
        <v>23</v>
      </c>
      <c r="K10" s="216">
        <v>0</v>
      </c>
      <c r="L10" s="217">
        <v>0</v>
      </c>
      <c r="M10" s="218">
        <v>0</v>
      </c>
      <c r="N10" s="216">
        <v>27</v>
      </c>
      <c r="O10" s="217">
        <v>27</v>
      </c>
      <c r="P10" s="218">
        <v>28</v>
      </c>
      <c r="Q10" s="216">
        <v>27</v>
      </c>
      <c r="R10" s="217">
        <v>25</v>
      </c>
      <c r="S10" s="218">
        <v>24</v>
      </c>
      <c r="T10" s="203">
        <v>30</v>
      </c>
      <c r="U10" s="176">
        <v>29</v>
      </c>
      <c r="V10" s="204">
        <v>26</v>
      </c>
      <c r="W10" s="219">
        <v>27</v>
      </c>
      <c r="X10" s="220">
        <v>28</v>
      </c>
      <c r="Y10" s="221">
        <v>30</v>
      </c>
      <c r="Z10" s="174">
        <f t="shared" si="0"/>
        <v>487</v>
      </c>
      <c r="AA10" s="78">
        <f aca="true" t="shared" si="3" ref="AA10:AA26">SMALL(B10:V10,1)</f>
        <v>0</v>
      </c>
      <c r="AB10" s="136">
        <f>SMALL(B10:V10,2)</f>
        <v>0</v>
      </c>
      <c r="AC10" s="73">
        <f>SMALL(B10:V10,3)</f>
        <v>0</v>
      </c>
      <c r="AD10" s="73">
        <v>23</v>
      </c>
      <c r="AE10" s="138">
        <v>24</v>
      </c>
      <c r="AF10" s="73">
        <v>24</v>
      </c>
      <c r="AG10" s="90">
        <f t="shared" si="1"/>
        <v>71</v>
      </c>
      <c r="AH10" s="80">
        <f t="shared" si="2"/>
        <v>416</v>
      </c>
    </row>
    <row r="11" spans="1:34" ht="15.75" thickBot="1">
      <c r="A11" s="209">
        <v>6</v>
      </c>
      <c r="B11" s="322" t="s">
        <v>73</v>
      </c>
      <c r="C11" s="328" t="s">
        <v>122</v>
      </c>
      <c r="D11" s="323">
        <v>93</v>
      </c>
      <c r="E11" s="216">
        <v>21</v>
      </c>
      <c r="F11" s="217">
        <v>27</v>
      </c>
      <c r="G11" s="218">
        <v>26</v>
      </c>
      <c r="H11" s="216">
        <v>24</v>
      </c>
      <c r="I11" s="217">
        <v>27</v>
      </c>
      <c r="J11" s="218">
        <v>25</v>
      </c>
      <c r="K11" s="216">
        <v>29</v>
      </c>
      <c r="L11" s="217">
        <v>28</v>
      </c>
      <c r="M11" s="218">
        <v>27</v>
      </c>
      <c r="N11" s="216">
        <v>26</v>
      </c>
      <c r="O11" s="217">
        <v>25</v>
      </c>
      <c r="P11" s="218">
        <v>0</v>
      </c>
      <c r="Q11" s="216">
        <v>22</v>
      </c>
      <c r="R11" s="217">
        <v>27</v>
      </c>
      <c r="S11" s="218">
        <v>28</v>
      </c>
      <c r="T11" s="203">
        <v>27</v>
      </c>
      <c r="U11" s="176">
        <v>25</v>
      </c>
      <c r="V11" s="204">
        <v>28</v>
      </c>
      <c r="W11" s="219">
        <v>29</v>
      </c>
      <c r="X11" s="220">
        <v>29</v>
      </c>
      <c r="Y11" s="221">
        <v>27</v>
      </c>
      <c r="Z11" s="174">
        <f t="shared" si="0"/>
        <v>527</v>
      </c>
      <c r="AA11" s="78">
        <f t="shared" si="3"/>
        <v>0</v>
      </c>
      <c r="AB11" s="136">
        <v>21</v>
      </c>
      <c r="AC11" s="73">
        <v>22</v>
      </c>
      <c r="AD11" s="73">
        <v>24</v>
      </c>
      <c r="AE11" s="138">
        <v>25</v>
      </c>
      <c r="AF11" s="73">
        <v>25</v>
      </c>
      <c r="AG11" s="90">
        <f t="shared" si="1"/>
        <v>117</v>
      </c>
      <c r="AH11" s="80">
        <f t="shared" si="2"/>
        <v>410</v>
      </c>
    </row>
    <row r="12" spans="1:34" ht="15.75" thickBot="1">
      <c r="A12" s="209">
        <v>7</v>
      </c>
      <c r="B12" s="322" t="s">
        <v>102</v>
      </c>
      <c r="C12" s="333">
        <v>2507</v>
      </c>
      <c r="D12" s="324">
        <v>737</v>
      </c>
      <c r="E12" s="216">
        <v>0</v>
      </c>
      <c r="F12" s="217">
        <v>0</v>
      </c>
      <c r="G12" s="218">
        <v>0</v>
      </c>
      <c r="H12" s="216">
        <v>30</v>
      </c>
      <c r="I12" s="217">
        <v>30</v>
      </c>
      <c r="J12" s="218">
        <v>30</v>
      </c>
      <c r="K12" s="216">
        <v>30</v>
      </c>
      <c r="L12" s="217">
        <v>26</v>
      </c>
      <c r="M12" s="218">
        <v>30</v>
      </c>
      <c r="N12" s="216">
        <v>0</v>
      </c>
      <c r="O12" s="217">
        <v>0</v>
      </c>
      <c r="P12" s="218">
        <v>0</v>
      </c>
      <c r="Q12" s="216">
        <v>24</v>
      </c>
      <c r="R12" s="217">
        <v>32</v>
      </c>
      <c r="S12" s="218">
        <v>35</v>
      </c>
      <c r="T12" s="203">
        <v>35</v>
      </c>
      <c r="U12" s="176">
        <v>32</v>
      </c>
      <c r="V12" s="204">
        <v>35</v>
      </c>
      <c r="W12" s="219">
        <v>0</v>
      </c>
      <c r="X12" s="220">
        <v>0</v>
      </c>
      <c r="Y12" s="221">
        <v>0</v>
      </c>
      <c r="Z12" s="174">
        <f t="shared" si="0"/>
        <v>369</v>
      </c>
      <c r="AA12" s="78">
        <f t="shared" si="3"/>
        <v>0</v>
      </c>
      <c r="AB12" s="136">
        <f aca="true" t="shared" si="4" ref="AB12:AB26">SMALL(B12:V12,2)</f>
        <v>0</v>
      </c>
      <c r="AC12" s="73">
        <f aca="true" t="shared" si="5" ref="AC12:AC26">SMALL(B12:V12,3)</f>
        <v>0</v>
      </c>
      <c r="AD12" s="73">
        <f aca="true" t="shared" si="6" ref="AD12:AD26">SMALL(E12:Y12,1)</f>
        <v>0</v>
      </c>
      <c r="AE12" s="138">
        <f aca="true" t="shared" si="7" ref="AE12:AE26">SMALL(E12:Y12,2)</f>
        <v>0</v>
      </c>
      <c r="AF12" s="73">
        <f aca="true" t="shared" si="8" ref="AF12:AF26">SMALL(E12:Y12,3)</f>
        <v>0</v>
      </c>
      <c r="AG12" s="90">
        <f t="shared" si="1"/>
        <v>0</v>
      </c>
      <c r="AH12" s="80">
        <f t="shared" si="2"/>
        <v>369</v>
      </c>
    </row>
    <row r="13" spans="1:34" ht="15.75" thickBot="1">
      <c r="A13" s="209">
        <v>8</v>
      </c>
      <c r="B13" s="322" t="s">
        <v>70</v>
      </c>
      <c r="C13" s="328">
        <v>14400</v>
      </c>
      <c r="D13" s="325">
        <v>28</v>
      </c>
      <c r="E13" s="216">
        <v>30</v>
      </c>
      <c r="F13" s="217">
        <v>32</v>
      </c>
      <c r="G13" s="218">
        <v>29</v>
      </c>
      <c r="H13" s="191">
        <v>29</v>
      </c>
      <c r="I13" s="140">
        <v>29</v>
      </c>
      <c r="J13" s="192">
        <v>29</v>
      </c>
      <c r="K13" s="216">
        <v>0</v>
      </c>
      <c r="L13" s="217">
        <v>0</v>
      </c>
      <c r="M13" s="218">
        <v>0</v>
      </c>
      <c r="N13" s="216">
        <v>32</v>
      </c>
      <c r="O13" s="217">
        <v>35</v>
      </c>
      <c r="P13" s="218">
        <v>30</v>
      </c>
      <c r="Q13" s="216">
        <v>32</v>
      </c>
      <c r="R13" s="217">
        <v>30</v>
      </c>
      <c r="S13" s="218">
        <v>29</v>
      </c>
      <c r="T13" s="203">
        <v>0</v>
      </c>
      <c r="U13" s="176">
        <v>0</v>
      </c>
      <c r="V13" s="204">
        <v>0</v>
      </c>
      <c r="W13" s="219">
        <v>0</v>
      </c>
      <c r="X13" s="220">
        <v>0</v>
      </c>
      <c r="Y13" s="221">
        <v>0</v>
      </c>
      <c r="Z13" s="175">
        <f t="shared" si="0"/>
        <v>366</v>
      </c>
      <c r="AA13" s="78">
        <f t="shared" si="3"/>
        <v>0</v>
      </c>
      <c r="AB13" s="136">
        <f t="shared" si="4"/>
        <v>0</v>
      </c>
      <c r="AC13" s="73">
        <f t="shared" si="5"/>
        <v>0</v>
      </c>
      <c r="AD13" s="73">
        <f t="shared" si="6"/>
        <v>0</v>
      </c>
      <c r="AE13" s="138">
        <f t="shared" si="7"/>
        <v>0</v>
      </c>
      <c r="AF13" s="73">
        <f t="shared" si="8"/>
        <v>0</v>
      </c>
      <c r="AG13" s="90">
        <f t="shared" si="1"/>
        <v>0</v>
      </c>
      <c r="AH13" s="80">
        <f t="shared" si="2"/>
        <v>366</v>
      </c>
    </row>
    <row r="14" spans="1:34" ht="15.75" thickBot="1">
      <c r="A14" s="209">
        <v>9</v>
      </c>
      <c r="B14" s="322" t="s">
        <v>54</v>
      </c>
      <c r="C14" s="329">
        <v>12514</v>
      </c>
      <c r="D14" s="324">
        <v>245</v>
      </c>
      <c r="E14" s="216">
        <v>0</v>
      </c>
      <c r="F14" s="217">
        <v>0</v>
      </c>
      <c r="G14" s="218">
        <v>0</v>
      </c>
      <c r="H14" s="216">
        <v>23</v>
      </c>
      <c r="I14" s="217">
        <v>25</v>
      </c>
      <c r="J14" s="218">
        <v>27</v>
      </c>
      <c r="K14" s="216">
        <v>0</v>
      </c>
      <c r="L14" s="217">
        <v>0</v>
      </c>
      <c r="M14" s="218">
        <v>0</v>
      </c>
      <c r="N14" s="216">
        <v>28</v>
      </c>
      <c r="O14" s="217">
        <v>26</v>
      </c>
      <c r="P14" s="218">
        <v>26</v>
      </c>
      <c r="Q14" s="216">
        <v>23</v>
      </c>
      <c r="R14" s="217">
        <v>24</v>
      </c>
      <c r="S14" s="218">
        <v>25</v>
      </c>
      <c r="T14" s="203">
        <v>28</v>
      </c>
      <c r="U14" s="176">
        <v>27</v>
      </c>
      <c r="V14" s="204">
        <v>30</v>
      </c>
      <c r="W14" s="219">
        <v>0</v>
      </c>
      <c r="X14" s="220">
        <v>0</v>
      </c>
      <c r="Y14" s="221">
        <v>0</v>
      </c>
      <c r="Z14" s="174">
        <f t="shared" si="0"/>
        <v>312</v>
      </c>
      <c r="AA14" s="78">
        <f t="shared" si="3"/>
        <v>0</v>
      </c>
      <c r="AB14" s="136">
        <f t="shared" si="4"/>
        <v>0</v>
      </c>
      <c r="AC14" s="73">
        <f t="shared" si="5"/>
        <v>0</v>
      </c>
      <c r="AD14" s="73">
        <f t="shared" si="6"/>
        <v>0</v>
      </c>
      <c r="AE14" s="138">
        <f t="shared" si="7"/>
        <v>0</v>
      </c>
      <c r="AF14" s="73">
        <f t="shared" si="8"/>
        <v>0</v>
      </c>
      <c r="AG14" s="90">
        <f t="shared" si="1"/>
        <v>0</v>
      </c>
      <c r="AH14" s="80">
        <f t="shared" si="2"/>
        <v>312</v>
      </c>
    </row>
    <row r="15" spans="1:34" ht="15.75" thickBot="1">
      <c r="A15" s="209">
        <v>10</v>
      </c>
      <c r="B15" s="322" t="s">
        <v>94</v>
      </c>
      <c r="C15" s="328">
        <v>1901</v>
      </c>
      <c r="D15" s="323">
        <v>88</v>
      </c>
      <c r="E15" s="222">
        <v>25</v>
      </c>
      <c r="F15" s="223">
        <v>23</v>
      </c>
      <c r="G15" s="224">
        <v>22</v>
      </c>
      <c r="H15" s="222">
        <v>0</v>
      </c>
      <c r="I15" s="223">
        <v>0</v>
      </c>
      <c r="J15" s="224">
        <v>0</v>
      </c>
      <c r="K15" s="222">
        <v>0</v>
      </c>
      <c r="L15" s="223">
        <v>0</v>
      </c>
      <c r="M15" s="224">
        <v>0</v>
      </c>
      <c r="N15" s="222">
        <v>0</v>
      </c>
      <c r="O15" s="223">
        <v>0</v>
      </c>
      <c r="P15" s="224">
        <v>0</v>
      </c>
      <c r="Q15" s="222">
        <v>25</v>
      </c>
      <c r="R15" s="223">
        <v>22</v>
      </c>
      <c r="S15" s="224">
        <v>23</v>
      </c>
      <c r="T15" s="205">
        <v>0</v>
      </c>
      <c r="U15" s="177">
        <v>0</v>
      </c>
      <c r="V15" s="206">
        <v>0</v>
      </c>
      <c r="W15" s="179">
        <v>26</v>
      </c>
      <c r="X15" s="57">
        <v>25</v>
      </c>
      <c r="Y15" s="63">
        <v>26</v>
      </c>
      <c r="Z15" s="174">
        <f t="shared" si="0"/>
        <v>217</v>
      </c>
      <c r="AA15" s="78">
        <f t="shared" si="3"/>
        <v>0</v>
      </c>
      <c r="AB15" s="136">
        <f t="shared" si="4"/>
        <v>0</v>
      </c>
      <c r="AC15" s="73">
        <f t="shared" si="5"/>
        <v>0</v>
      </c>
      <c r="AD15" s="73">
        <f t="shared" si="6"/>
        <v>0</v>
      </c>
      <c r="AE15" s="138">
        <f t="shared" si="7"/>
        <v>0</v>
      </c>
      <c r="AF15" s="73">
        <f t="shared" si="8"/>
        <v>0</v>
      </c>
      <c r="AG15" s="90">
        <f t="shared" si="1"/>
        <v>0</v>
      </c>
      <c r="AH15" s="80">
        <f t="shared" si="2"/>
        <v>217</v>
      </c>
    </row>
    <row r="16" spans="1:34" ht="15.75" thickBot="1">
      <c r="A16" s="209">
        <v>11</v>
      </c>
      <c r="B16" s="322" t="s">
        <v>162</v>
      </c>
      <c r="C16" s="329">
        <v>9342</v>
      </c>
      <c r="D16" s="323">
        <v>155</v>
      </c>
      <c r="E16" s="222">
        <v>0</v>
      </c>
      <c r="F16" s="223">
        <v>0</v>
      </c>
      <c r="G16" s="224">
        <v>0</v>
      </c>
      <c r="H16" s="222">
        <v>0</v>
      </c>
      <c r="I16" s="223">
        <v>0</v>
      </c>
      <c r="J16" s="224">
        <v>0</v>
      </c>
      <c r="K16" s="222">
        <v>0</v>
      </c>
      <c r="L16" s="223">
        <v>0</v>
      </c>
      <c r="M16" s="224">
        <v>0</v>
      </c>
      <c r="N16" s="222">
        <v>0</v>
      </c>
      <c r="O16" s="223">
        <v>0</v>
      </c>
      <c r="P16" s="224">
        <v>0</v>
      </c>
      <c r="Q16" s="222">
        <v>0</v>
      </c>
      <c r="R16" s="223">
        <v>23</v>
      </c>
      <c r="S16" s="224">
        <v>22</v>
      </c>
      <c r="T16" s="62">
        <v>20</v>
      </c>
      <c r="U16" s="57">
        <v>24</v>
      </c>
      <c r="V16" s="63">
        <v>25</v>
      </c>
      <c r="W16" s="225">
        <v>25</v>
      </c>
      <c r="X16" s="226">
        <v>26</v>
      </c>
      <c r="Y16" s="227">
        <v>25</v>
      </c>
      <c r="Z16" s="174">
        <f t="shared" si="0"/>
        <v>190</v>
      </c>
      <c r="AA16" s="78">
        <f t="shared" si="3"/>
        <v>0</v>
      </c>
      <c r="AB16" s="136">
        <f t="shared" si="4"/>
        <v>0</v>
      </c>
      <c r="AC16" s="73">
        <f t="shared" si="5"/>
        <v>0</v>
      </c>
      <c r="AD16" s="73">
        <f t="shared" si="6"/>
        <v>0</v>
      </c>
      <c r="AE16" s="138">
        <f t="shared" si="7"/>
        <v>0</v>
      </c>
      <c r="AF16" s="73">
        <f t="shared" si="8"/>
        <v>0</v>
      </c>
      <c r="AG16" s="90">
        <f t="shared" si="1"/>
        <v>0</v>
      </c>
      <c r="AH16" s="80">
        <f t="shared" si="2"/>
        <v>190</v>
      </c>
    </row>
    <row r="17" spans="1:34" ht="15.75" thickBot="1">
      <c r="A17" s="209">
        <v>12</v>
      </c>
      <c r="B17" s="322" t="s">
        <v>74</v>
      </c>
      <c r="C17" s="329">
        <v>14809</v>
      </c>
      <c r="D17" s="324">
        <v>333</v>
      </c>
      <c r="E17" s="222">
        <v>22</v>
      </c>
      <c r="F17" s="223">
        <v>22</v>
      </c>
      <c r="G17" s="224">
        <v>20</v>
      </c>
      <c r="H17" s="222">
        <v>16</v>
      </c>
      <c r="I17" s="223">
        <v>0</v>
      </c>
      <c r="J17" s="224">
        <v>0</v>
      </c>
      <c r="K17" s="222">
        <v>27</v>
      </c>
      <c r="L17" s="223">
        <v>27</v>
      </c>
      <c r="M17" s="224">
        <v>26</v>
      </c>
      <c r="N17" s="222">
        <v>0</v>
      </c>
      <c r="O17" s="223">
        <v>0</v>
      </c>
      <c r="P17" s="224">
        <v>0</v>
      </c>
      <c r="Q17" s="222">
        <v>0</v>
      </c>
      <c r="R17" s="223">
        <v>0</v>
      </c>
      <c r="S17" s="224">
        <v>0</v>
      </c>
      <c r="T17" s="62">
        <v>0</v>
      </c>
      <c r="U17" s="57">
        <v>0</v>
      </c>
      <c r="V17" s="63">
        <v>0</v>
      </c>
      <c r="W17" s="225">
        <v>0</v>
      </c>
      <c r="X17" s="226">
        <v>0</v>
      </c>
      <c r="Y17" s="227">
        <v>0</v>
      </c>
      <c r="Z17" s="174">
        <f t="shared" si="0"/>
        <v>160</v>
      </c>
      <c r="AA17" s="78">
        <f t="shared" si="3"/>
        <v>0</v>
      </c>
      <c r="AB17" s="136">
        <f t="shared" si="4"/>
        <v>0</v>
      </c>
      <c r="AC17" s="73">
        <f t="shared" si="5"/>
        <v>0</v>
      </c>
      <c r="AD17" s="73">
        <f t="shared" si="6"/>
        <v>0</v>
      </c>
      <c r="AE17" s="138">
        <f t="shared" si="7"/>
        <v>0</v>
      </c>
      <c r="AF17" s="73">
        <f t="shared" si="8"/>
        <v>0</v>
      </c>
      <c r="AG17" s="90">
        <f t="shared" si="1"/>
        <v>0</v>
      </c>
      <c r="AH17" s="80">
        <f t="shared" si="2"/>
        <v>160</v>
      </c>
    </row>
    <row r="18" spans="1:34" ht="15.75" thickBot="1">
      <c r="A18" s="209">
        <v>13</v>
      </c>
      <c r="B18" s="322" t="s">
        <v>72</v>
      </c>
      <c r="C18" s="329">
        <v>14439</v>
      </c>
      <c r="D18" s="324">
        <v>806</v>
      </c>
      <c r="E18" s="222">
        <v>24</v>
      </c>
      <c r="F18" s="223">
        <v>26</v>
      </c>
      <c r="G18" s="224">
        <v>24</v>
      </c>
      <c r="H18" s="222">
        <v>25</v>
      </c>
      <c r="I18" s="223">
        <v>23</v>
      </c>
      <c r="J18" s="224">
        <v>24</v>
      </c>
      <c r="K18" s="222">
        <v>0</v>
      </c>
      <c r="L18" s="223">
        <v>0</v>
      </c>
      <c r="M18" s="224">
        <v>0</v>
      </c>
      <c r="N18" s="222">
        <v>0</v>
      </c>
      <c r="O18" s="223">
        <v>0</v>
      </c>
      <c r="P18" s="224">
        <v>0</v>
      </c>
      <c r="Q18" s="222">
        <v>0</v>
      </c>
      <c r="R18" s="223">
        <v>0</v>
      </c>
      <c r="S18" s="224">
        <v>0</v>
      </c>
      <c r="T18" s="62">
        <v>0</v>
      </c>
      <c r="U18" s="57">
        <v>0</v>
      </c>
      <c r="V18" s="63">
        <v>0</v>
      </c>
      <c r="W18" s="225">
        <v>0</v>
      </c>
      <c r="X18" s="226">
        <v>0</v>
      </c>
      <c r="Y18" s="227">
        <v>0</v>
      </c>
      <c r="Z18" s="174">
        <f t="shared" si="0"/>
        <v>146</v>
      </c>
      <c r="AA18" s="78">
        <f t="shared" si="3"/>
        <v>0</v>
      </c>
      <c r="AB18" s="136">
        <f t="shared" si="4"/>
        <v>0</v>
      </c>
      <c r="AC18" s="73">
        <f t="shared" si="5"/>
        <v>0</v>
      </c>
      <c r="AD18" s="73">
        <f t="shared" si="6"/>
        <v>0</v>
      </c>
      <c r="AE18" s="138">
        <f t="shared" si="7"/>
        <v>0</v>
      </c>
      <c r="AF18" s="73">
        <f t="shared" si="8"/>
        <v>0</v>
      </c>
      <c r="AG18" s="90">
        <f t="shared" si="1"/>
        <v>0</v>
      </c>
      <c r="AH18" s="80">
        <f t="shared" si="2"/>
        <v>146</v>
      </c>
    </row>
    <row r="19" spans="1:34" ht="15.75" thickBot="1">
      <c r="A19" s="209">
        <v>14</v>
      </c>
      <c r="B19" s="322" t="s">
        <v>52</v>
      </c>
      <c r="C19" s="330">
        <v>3886</v>
      </c>
      <c r="D19" s="323">
        <v>10</v>
      </c>
      <c r="E19" s="222">
        <v>20</v>
      </c>
      <c r="F19" s="223">
        <v>25</v>
      </c>
      <c r="G19" s="224">
        <v>23</v>
      </c>
      <c r="H19" s="222">
        <v>21</v>
      </c>
      <c r="I19" s="223">
        <v>22</v>
      </c>
      <c r="J19" s="224">
        <v>0</v>
      </c>
      <c r="K19" s="222">
        <v>0</v>
      </c>
      <c r="L19" s="223">
        <v>0</v>
      </c>
      <c r="M19" s="224">
        <v>28</v>
      </c>
      <c r="N19" s="222">
        <v>0</v>
      </c>
      <c r="O19" s="223">
        <v>0</v>
      </c>
      <c r="P19" s="224">
        <v>0</v>
      </c>
      <c r="Q19" s="222">
        <v>0</v>
      </c>
      <c r="R19" s="223">
        <v>0</v>
      </c>
      <c r="S19" s="224">
        <v>0</v>
      </c>
      <c r="T19" s="62">
        <v>0</v>
      </c>
      <c r="U19" s="57">
        <v>0</v>
      </c>
      <c r="V19" s="63">
        <v>0</v>
      </c>
      <c r="W19" s="225">
        <v>0</v>
      </c>
      <c r="X19" s="226">
        <v>0</v>
      </c>
      <c r="Y19" s="227">
        <v>0</v>
      </c>
      <c r="Z19" s="174">
        <f t="shared" si="0"/>
        <v>139</v>
      </c>
      <c r="AA19" s="78">
        <f t="shared" si="3"/>
        <v>0</v>
      </c>
      <c r="AB19" s="136">
        <f t="shared" si="4"/>
        <v>0</v>
      </c>
      <c r="AC19" s="73">
        <f t="shared" si="5"/>
        <v>0</v>
      </c>
      <c r="AD19" s="73">
        <f t="shared" si="6"/>
        <v>0</v>
      </c>
      <c r="AE19" s="138">
        <f t="shared" si="7"/>
        <v>0</v>
      </c>
      <c r="AF19" s="73">
        <f t="shared" si="8"/>
        <v>0</v>
      </c>
      <c r="AG19" s="90">
        <f t="shared" si="1"/>
        <v>0</v>
      </c>
      <c r="AH19" s="80">
        <f t="shared" si="2"/>
        <v>139</v>
      </c>
    </row>
    <row r="20" spans="1:34" ht="16.5" customHeight="1" thickBot="1">
      <c r="A20" s="209">
        <v>15</v>
      </c>
      <c r="B20" s="322" t="s">
        <v>161</v>
      </c>
      <c r="C20" s="330">
        <v>18927</v>
      </c>
      <c r="D20" s="323">
        <v>269</v>
      </c>
      <c r="E20" s="222">
        <v>0</v>
      </c>
      <c r="F20" s="223">
        <v>0</v>
      </c>
      <c r="G20" s="224">
        <v>0</v>
      </c>
      <c r="H20" s="222">
        <v>0</v>
      </c>
      <c r="I20" s="223">
        <v>0</v>
      </c>
      <c r="J20" s="224">
        <v>0</v>
      </c>
      <c r="K20" s="222">
        <v>0</v>
      </c>
      <c r="L20" s="223">
        <v>0</v>
      </c>
      <c r="M20" s="224">
        <v>0</v>
      </c>
      <c r="N20" s="222">
        <v>0</v>
      </c>
      <c r="O20" s="223">
        <v>0</v>
      </c>
      <c r="P20" s="224">
        <v>0</v>
      </c>
      <c r="Q20" s="222">
        <v>30</v>
      </c>
      <c r="R20" s="223">
        <v>21</v>
      </c>
      <c r="S20" s="224">
        <v>26</v>
      </c>
      <c r="T20" s="62">
        <v>26</v>
      </c>
      <c r="U20" s="57">
        <v>19</v>
      </c>
      <c r="V20" s="63">
        <v>0</v>
      </c>
      <c r="W20" s="225">
        <v>0</v>
      </c>
      <c r="X20" s="226">
        <v>0</v>
      </c>
      <c r="Y20" s="227">
        <v>0</v>
      </c>
      <c r="Z20" s="174">
        <f t="shared" si="0"/>
        <v>122</v>
      </c>
      <c r="AA20" s="78">
        <f t="shared" si="3"/>
        <v>0</v>
      </c>
      <c r="AB20" s="136">
        <f t="shared" si="4"/>
        <v>0</v>
      </c>
      <c r="AC20" s="73">
        <f t="shared" si="5"/>
        <v>0</v>
      </c>
      <c r="AD20" s="73">
        <f t="shared" si="6"/>
        <v>0</v>
      </c>
      <c r="AE20" s="138">
        <f t="shared" si="7"/>
        <v>0</v>
      </c>
      <c r="AF20" s="73">
        <f t="shared" si="8"/>
        <v>0</v>
      </c>
      <c r="AG20" s="90">
        <f t="shared" si="1"/>
        <v>0</v>
      </c>
      <c r="AH20" s="80">
        <f t="shared" si="2"/>
        <v>122</v>
      </c>
    </row>
    <row r="21" spans="1:34" ht="15.75" thickBot="1">
      <c r="A21" s="209">
        <v>16</v>
      </c>
      <c r="B21" s="322" t="s">
        <v>175</v>
      </c>
      <c r="C21" s="330">
        <v>20584</v>
      </c>
      <c r="D21" s="323">
        <v>21</v>
      </c>
      <c r="E21" s="222">
        <v>0</v>
      </c>
      <c r="F21" s="223">
        <v>0</v>
      </c>
      <c r="G21" s="224">
        <v>0</v>
      </c>
      <c r="H21" s="222">
        <v>0</v>
      </c>
      <c r="I21" s="223">
        <v>0</v>
      </c>
      <c r="J21" s="224">
        <v>0</v>
      </c>
      <c r="K21" s="222">
        <v>0</v>
      </c>
      <c r="L21" s="223">
        <v>0</v>
      </c>
      <c r="M21" s="224">
        <v>0</v>
      </c>
      <c r="N21" s="222">
        <v>0</v>
      </c>
      <c r="O21" s="223">
        <v>0</v>
      </c>
      <c r="P21" s="224">
        <v>0</v>
      </c>
      <c r="Q21" s="222">
        <v>0</v>
      </c>
      <c r="R21" s="223">
        <v>0</v>
      </c>
      <c r="S21" s="224">
        <v>0</v>
      </c>
      <c r="T21" s="62">
        <v>0</v>
      </c>
      <c r="U21" s="57">
        <v>0</v>
      </c>
      <c r="V21" s="63">
        <v>0</v>
      </c>
      <c r="W21" s="225">
        <v>35</v>
      </c>
      <c r="X21" s="226">
        <v>35</v>
      </c>
      <c r="Y21" s="227">
        <v>32</v>
      </c>
      <c r="Z21" s="174">
        <f t="shared" si="0"/>
        <v>102</v>
      </c>
      <c r="AA21" s="78">
        <f t="shared" si="3"/>
        <v>0</v>
      </c>
      <c r="AB21" s="136">
        <f t="shared" si="4"/>
        <v>0</v>
      </c>
      <c r="AC21" s="73">
        <f t="shared" si="5"/>
        <v>0</v>
      </c>
      <c r="AD21" s="73">
        <f t="shared" si="6"/>
        <v>0</v>
      </c>
      <c r="AE21" s="138">
        <f t="shared" si="7"/>
        <v>0</v>
      </c>
      <c r="AF21" s="73">
        <f t="shared" si="8"/>
        <v>0</v>
      </c>
      <c r="AG21" s="90">
        <f t="shared" si="1"/>
        <v>0</v>
      </c>
      <c r="AH21" s="80">
        <f t="shared" si="2"/>
        <v>102</v>
      </c>
    </row>
    <row r="22" spans="1:34" ht="15.75" thickBot="1">
      <c r="A22" s="209">
        <v>17</v>
      </c>
      <c r="B22" s="332" t="s">
        <v>53</v>
      </c>
      <c r="C22" s="329">
        <v>12168</v>
      </c>
      <c r="D22" s="215">
        <v>27</v>
      </c>
      <c r="E22" s="222">
        <v>27</v>
      </c>
      <c r="F22" s="223">
        <v>35</v>
      </c>
      <c r="G22" s="224">
        <v>35</v>
      </c>
      <c r="H22" s="193">
        <v>0</v>
      </c>
      <c r="I22" s="16">
        <v>0</v>
      </c>
      <c r="J22" s="194">
        <v>0</v>
      </c>
      <c r="K22" s="222">
        <v>0</v>
      </c>
      <c r="L22" s="223">
        <v>0</v>
      </c>
      <c r="M22" s="224">
        <v>0</v>
      </c>
      <c r="N22" s="222">
        <v>0</v>
      </c>
      <c r="O22" s="223">
        <v>0</v>
      </c>
      <c r="P22" s="224">
        <v>0</v>
      </c>
      <c r="Q22" s="222">
        <v>0</v>
      </c>
      <c r="R22" s="223">
        <v>0</v>
      </c>
      <c r="S22" s="224">
        <v>0</v>
      </c>
      <c r="T22" s="62">
        <v>0</v>
      </c>
      <c r="U22" s="57">
        <v>0</v>
      </c>
      <c r="V22" s="63">
        <v>0</v>
      </c>
      <c r="W22" s="225">
        <v>0</v>
      </c>
      <c r="X22" s="226">
        <v>0</v>
      </c>
      <c r="Y22" s="227">
        <v>0</v>
      </c>
      <c r="Z22" s="175">
        <f t="shared" si="0"/>
        <v>97</v>
      </c>
      <c r="AA22" s="78">
        <f t="shared" si="3"/>
        <v>0</v>
      </c>
      <c r="AB22" s="136">
        <f t="shared" si="4"/>
        <v>0</v>
      </c>
      <c r="AC22" s="73">
        <f t="shared" si="5"/>
        <v>0</v>
      </c>
      <c r="AD22" s="73">
        <f t="shared" si="6"/>
        <v>0</v>
      </c>
      <c r="AE22" s="138">
        <f t="shared" si="7"/>
        <v>0</v>
      </c>
      <c r="AF22" s="73">
        <f t="shared" si="8"/>
        <v>0</v>
      </c>
      <c r="AG22" s="90">
        <f t="shared" si="1"/>
        <v>0</v>
      </c>
      <c r="AH22" s="80">
        <f t="shared" si="2"/>
        <v>97</v>
      </c>
    </row>
    <row r="23" spans="1:34" ht="15.75" thickBot="1">
      <c r="A23" s="209">
        <v>18</v>
      </c>
      <c r="B23" s="322" t="s">
        <v>90</v>
      </c>
      <c r="C23" s="329">
        <v>5979</v>
      </c>
      <c r="D23" s="323">
        <v>346</v>
      </c>
      <c r="E23" s="222">
        <v>26</v>
      </c>
      <c r="F23" s="223">
        <v>24</v>
      </c>
      <c r="G23" s="224">
        <v>25</v>
      </c>
      <c r="H23" s="222">
        <v>0</v>
      </c>
      <c r="I23" s="223">
        <v>0</v>
      </c>
      <c r="J23" s="224">
        <v>0</v>
      </c>
      <c r="K23" s="222">
        <v>0</v>
      </c>
      <c r="L23" s="223">
        <v>0</v>
      </c>
      <c r="M23" s="224">
        <v>0</v>
      </c>
      <c r="N23" s="222">
        <v>0</v>
      </c>
      <c r="O23" s="223">
        <v>0</v>
      </c>
      <c r="P23" s="224">
        <v>0</v>
      </c>
      <c r="Q23" s="222">
        <v>0</v>
      </c>
      <c r="R23" s="223">
        <v>0</v>
      </c>
      <c r="S23" s="224">
        <v>0</v>
      </c>
      <c r="T23" s="62">
        <v>0</v>
      </c>
      <c r="U23" s="57">
        <v>0</v>
      </c>
      <c r="V23" s="63">
        <v>0</v>
      </c>
      <c r="W23" s="225">
        <v>0</v>
      </c>
      <c r="X23" s="226">
        <v>0</v>
      </c>
      <c r="Y23" s="227">
        <v>0</v>
      </c>
      <c r="Z23" s="174">
        <f t="shared" si="0"/>
        <v>75</v>
      </c>
      <c r="AA23" s="78">
        <f t="shared" si="3"/>
        <v>0</v>
      </c>
      <c r="AB23" s="136">
        <f t="shared" si="4"/>
        <v>0</v>
      </c>
      <c r="AC23" s="73">
        <f t="shared" si="5"/>
        <v>0</v>
      </c>
      <c r="AD23" s="73">
        <f t="shared" si="6"/>
        <v>0</v>
      </c>
      <c r="AE23" s="138">
        <f t="shared" si="7"/>
        <v>0</v>
      </c>
      <c r="AF23" s="73">
        <f t="shared" si="8"/>
        <v>0</v>
      </c>
      <c r="AG23" s="90">
        <f t="shared" si="1"/>
        <v>0</v>
      </c>
      <c r="AH23" s="80">
        <f t="shared" si="2"/>
        <v>75</v>
      </c>
    </row>
    <row r="24" spans="1:34" ht="15.75" thickBot="1">
      <c r="A24" s="209">
        <v>19</v>
      </c>
      <c r="B24" s="322" t="s">
        <v>91</v>
      </c>
      <c r="C24" s="330">
        <v>14808</v>
      </c>
      <c r="D24" s="323">
        <v>274</v>
      </c>
      <c r="E24" s="222">
        <v>23</v>
      </c>
      <c r="F24" s="223">
        <v>21</v>
      </c>
      <c r="G24" s="224">
        <v>21</v>
      </c>
      <c r="H24" s="222">
        <v>0</v>
      </c>
      <c r="I24" s="223">
        <v>0</v>
      </c>
      <c r="J24" s="224">
        <v>0</v>
      </c>
      <c r="K24" s="222">
        <v>0</v>
      </c>
      <c r="L24" s="223">
        <v>0</v>
      </c>
      <c r="M24" s="224">
        <v>0</v>
      </c>
      <c r="N24" s="222">
        <v>0</v>
      </c>
      <c r="O24" s="223">
        <v>0</v>
      </c>
      <c r="P24" s="224">
        <v>0</v>
      </c>
      <c r="Q24" s="222">
        <v>0</v>
      </c>
      <c r="R24" s="223">
        <v>0</v>
      </c>
      <c r="S24" s="224">
        <v>0</v>
      </c>
      <c r="T24" s="62">
        <v>0</v>
      </c>
      <c r="U24" s="57">
        <v>0</v>
      </c>
      <c r="V24" s="63">
        <v>0</v>
      </c>
      <c r="W24" s="225">
        <v>0</v>
      </c>
      <c r="X24" s="226">
        <v>0</v>
      </c>
      <c r="Y24" s="227">
        <v>0</v>
      </c>
      <c r="Z24" s="174">
        <f t="shared" si="0"/>
        <v>65</v>
      </c>
      <c r="AA24" s="78">
        <f t="shared" si="3"/>
        <v>0</v>
      </c>
      <c r="AB24" s="136">
        <f t="shared" si="4"/>
        <v>0</v>
      </c>
      <c r="AC24" s="73">
        <f t="shared" si="5"/>
        <v>0</v>
      </c>
      <c r="AD24" s="73">
        <f t="shared" si="6"/>
        <v>0</v>
      </c>
      <c r="AE24" s="138">
        <f t="shared" si="7"/>
        <v>0</v>
      </c>
      <c r="AF24" s="73">
        <f t="shared" si="8"/>
        <v>0</v>
      </c>
      <c r="AG24" s="90">
        <f t="shared" si="1"/>
        <v>0</v>
      </c>
      <c r="AH24" s="80">
        <f t="shared" si="2"/>
        <v>65</v>
      </c>
    </row>
    <row r="25" spans="1:34" ht="15.75" thickBot="1">
      <c r="A25" s="209">
        <v>20</v>
      </c>
      <c r="B25" s="322" t="s">
        <v>101</v>
      </c>
      <c r="C25" s="329">
        <v>16528</v>
      </c>
      <c r="D25" s="323">
        <v>274</v>
      </c>
      <c r="E25" s="222">
        <v>0</v>
      </c>
      <c r="F25" s="223">
        <v>0</v>
      </c>
      <c r="G25" s="224">
        <v>0</v>
      </c>
      <c r="H25" s="222">
        <v>22</v>
      </c>
      <c r="I25" s="223">
        <v>21</v>
      </c>
      <c r="J25" s="224">
        <v>22</v>
      </c>
      <c r="K25" s="222">
        <v>0</v>
      </c>
      <c r="L25" s="223">
        <v>0</v>
      </c>
      <c r="M25" s="224">
        <v>0</v>
      </c>
      <c r="N25" s="222">
        <v>0</v>
      </c>
      <c r="O25" s="223">
        <v>0</v>
      </c>
      <c r="P25" s="224">
        <v>0</v>
      </c>
      <c r="Q25" s="222">
        <v>0</v>
      </c>
      <c r="R25" s="223">
        <v>0</v>
      </c>
      <c r="S25" s="224">
        <v>0</v>
      </c>
      <c r="T25" s="62">
        <v>0</v>
      </c>
      <c r="U25" s="57">
        <v>0</v>
      </c>
      <c r="V25" s="63">
        <v>0</v>
      </c>
      <c r="W25" s="225">
        <v>0</v>
      </c>
      <c r="X25" s="226">
        <v>0</v>
      </c>
      <c r="Y25" s="227">
        <v>0</v>
      </c>
      <c r="Z25" s="174">
        <f t="shared" si="0"/>
        <v>65</v>
      </c>
      <c r="AA25" s="78">
        <f t="shared" si="3"/>
        <v>0</v>
      </c>
      <c r="AB25" s="136">
        <f t="shared" si="4"/>
        <v>0</v>
      </c>
      <c r="AC25" s="73">
        <f t="shared" si="5"/>
        <v>0</v>
      </c>
      <c r="AD25" s="73">
        <f t="shared" si="6"/>
        <v>0</v>
      </c>
      <c r="AE25" s="138">
        <f t="shared" si="7"/>
        <v>0</v>
      </c>
      <c r="AF25" s="73">
        <f t="shared" si="8"/>
        <v>0</v>
      </c>
      <c r="AG25" s="90">
        <f t="shared" si="1"/>
        <v>0</v>
      </c>
      <c r="AH25" s="80">
        <f t="shared" si="2"/>
        <v>65</v>
      </c>
    </row>
    <row r="26" spans="1:34" ht="15.75" thickBot="1">
      <c r="A26" s="209">
        <v>21</v>
      </c>
      <c r="B26" s="326" t="s">
        <v>92</v>
      </c>
      <c r="C26" s="331">
        <v>14526</v>
      </c>
      <c r="D26" s="327">
        <v>709</v>
      </c>
      <c r="E26" s="228">
        <v>19</v>
      </c>
      <c r="F26" s="229">
        <v>20</v>
      </c>
      <c r="G26" s="230">
        <v>19</v>
      </c>
      <c r="H26" s="228">
        <v>0</v>
      </c>
      <c r="I26" s="229">
        <v>0</v>
      </c>
      <c r="J26" s="230">
        <v>0</v>
      </c>
      <c r="K26" s="228">
        <v>0</v>
      </c>
      <c r="L26" s="229">
        <v>0</v>
      </c>
      <c r="M26" s="230">
        <v>0</v>
      </c>
      <c r="N26" s="228">
        <v>0</v>
      </c>
      <c r="O26" s="229">
        <v>0</v>
      </c>
      <c r="P26" s="230">
        <v>0</v>
      </c>
      <c r="Q26" s="228">
        <v>0</v>
      </c>
      <c r="R26" s="229">
        <v>0</v>
      </c>
      <c r="S26" s="230">
        <v>0</v>
      </c>
      <c r="T26" s="64">
        <v>0</v>
      </c>
      <c r="U26" s="65">
        <v>0</v>
      </c>
      <c r="V26" s="66">
        <v>0</v>
      </c>
      <c r="W26" s="231">
        <v>0</v>
      </c>
      <c r="X26" s="232">
        <v>0</v>
      </c>
      <c r="Y26" s="233">
        <v>0</v>
      </c>
      <c r="Z26" s="174">
        <f t="shared" si="0"/>
        <v>58</v>
      </c>
      <c r="AA26" s="78">
        <f t="shared" si="3"/>
        <v>0</v>
      </c>
      <c r="AB26" s="136">
        <f t="shared" si="4"/>
        <v>0</v>
      </c>
      <c r="AC26" s="73">
        <f t="shared" si="5"/>
        <v>0</v>
      </c>
      <c r="AD26" s="73">
        <f t="shared" si="6"/>
        <v>0</v>
      </c>
      <c r="AE26" s="138">
        <f t="shared" si="7"/>
        <v>0</v>
      </c>
      <c r="AF26" s="73">
        <f t="shared" si="8"/>
        <v>0</v>
      </c>
      <c r="AG26" s="90">
        <f t="shared" si="1"/>
        <v>0</v>
      </c>
      <c r="AH26" s="80">
        <f t="shared" si="2"/>
        <v>58</v>
      </c>
    </row>
    <row r="27" spans="1:25" ht="15">
      <c r="A27" s="23"/>
      <c r="B27" s="23"/>
      <c r="C27" s="133"/>
      <c r="D27" s="23"/>
      <c r="E27" s="143">
        <v>9</v>
      </c>
      <c r="F27" s="143"/>
      <c r="G27" s="143"/>
      <c r="H27" s="143">
        <v>6</v>
      </c>
      <c r="I27" s="143"/>
      <c r="J27" s="143"/>
      <c r="K27" s="143">
        <v>3</v>
      </c>
      <c r="L27" s="143"/>
      <c r="M27" s="143"/>
      <c r="N27" s="143">
        <v>8</v>
      </c>
      <c r="O27" s="143"/>
      <c r="P27" s="143"/>
      <c r="Q27" s="143">
        <v>12</v>
      </c>
      <c r="R27" s="143"/>
      <c r="S27" s="143"/>
      <c r="T27" s="143">
        <v>10</v>
      </c>
      <c r="U27" s="143"/>
      <c r="V27" s="143"/>
      <c r="W27" s="143">
        <v>9</v>
      </c>
      <c r="X27" s="143"/>
      <c r="Y27" s="143"/>
    </row>
    <row r="28" spans="2:23" ht="15">
      <c r="B28" s="142" t="s">
        <v>28</v>
      </c>
      <c r="C28" s="142"/>
      <c r="D28" s="142"/>
      <c r="E28" s="142"/>
      <c r="F28" s="142"/>
      <c r="G28" s="14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2:23" ht="15">
      <c r="B29" s="142"/>
      <c r="C29" s="142"/>
      <c r="D29" s="142"/>
      <c r="E29" s="142"/>
      <c r="F29" s="142"/>
      <c r="G29" s="14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</sheetData>
  <sheetProtection selectLockedCells="1" selectUnlockedCells="1"/>
  <mergeCells count="28">
    <mergeCell ref="N4:P4"/>
    <mergeCell ref="Q4:S4"/>
    <mergeCell ref="T4:V4"/>
    <mergeCell ref="W4:Y4"/>
    <mergeCell ref="H4:J4"/>
    <mergeCell ref="A1:W2"/>
    <mergeCell ref="A3:D4"/>
    <mergeCell ref="E3:G3"/>
    <mergeCell ref="H3:J3"/>
    <mergeCell ref="N3:P3"/>
    <mergeCell ref="K3:M3"/>
    <mergeCell ref="K4:M4"/>
    <mergeCell ref="Q3:S3"/>
    <mergeCell ref="W3:Y3"/>
    <mergeCell ref="E4:G4"/>
    <mergeCell ref="B28:G29"/>
    <mergeCell ref="E27:G27"/>
    <mergeCell ref="H27:J27"/>
    <mergeCell ref="K27:M27"/>
    <mergeCell ref="N27:P27"/>
    <mergeCell ref="T27:V27"/>
    <mergeCell ref="Q27:S27"/>
    <mergeCell ref="T3:V3"/>
    <mergeCell ref="AA3:AF4"/>
    <mergeCell ref="W27:Y27"/>
    <mergeCell ref="AG3:AG5"/>
    <mergeCell ref="AH3:AH5"/>
    <mergeCell ref="Z3:Z5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6"/>
  <sheetViews>
    <sheetView zoomScale="90" zoomScaleNormal="90" zoomScalePageLayoutView="0" workbookViewId="0" topLeftCell="A1">
      <selection activeCell="AG12" sqref="AG12"/>
    </sheetView>
  </sheetViews>
  <sheetFormatPr defaultColWidth="8.7109375" defaultRowHeight="12.75"/>
  <cols>
    <col min="1" max="1" width="5.28125" style="1" customWidth="1"/>
    <col min="2" max="2" width="19.421875" style="1" bestFit="1" customWidth="1"/>
    <col min="3" max="3" width="10.8515625" style="1" customWidth="1"/>
    <col min="4" max="4" width="9.7109375" style="1" customWidth="1"/>
    <col min="5" max="22" width="4.28125" style="2" customWidth="1"/>
    <col min="23" max="23" width="6.421875" style="2" customWidth="1"/>
    <col min="24" max="25" width="4.28125" style="2" customWidth="1"/>
    <col min="26" max="26" width="5.28125" style="2" customWidth="1"/>
    <col min="27" max="27" width="4.7109375" style="2" customWidth="1"/>
    <col min="28" max="28" width="4.28125" style="2" customWidth="1"/>
    <col min="29" max="29" width="6.00390625" style="2" customWidth="1"/>
    <col min="30" max="31" width="8.7109375" style="1" customWidth="1"/>
    <col min="32" max="16384" width="8.7109375" style="1" customWidth="1"/>
  </cols>
  <sheetData>
    <row r="1" spans="1:29" ht="27" customHeight="1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3"/>
      <c r="Y1" s="3"/>
      <c r="Z1" s="1"/>
      <c r="AA1" s="1"/>
      <c r="AB1" s="1"/>
      <c r="AC1" s="1"/>
    </row>
    <row r="2" spans="1:29" ht="20.2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3"/>
      <c r="Y2" s="3"/>
      <c r="Z2" s="1"/>
      <c r="AA2" s="1"/>
      <c r="AB2" s="1"/>
      <c r="AC2" s="1"/>
    </row>
    <row r="3" spans="1:31" ht="12.75" customHeight="1" thickBot="1">
      <c r="A3" s="154"/>
      <c r="B3" s="154"/>
      <c r="C3" s="154"/>
      <c r="D3" s="154"/>
      <c r="E3" s="150" t="s">
        <v>1</v>
      </c>
      <c r="F3" s="150"/>
      <c r="G3" s="150"/>
      <c r="H3" s="150" t="s">
        <v>2</v>
      </c>
      <c r="I3" s="150"/>
      <c r="J3" s="150"/>
      <c r="K3" s="150" t="s">
        <v>3</v>
      </c>
      <c r="L3" s="150"/>
      <c r="M3" s="150"/>
      <c r="N3" s="150" t="s">
        <v>4</v>
      </c>
      <c r="O3" s="150"/>
      <c r="P3" s="150"/>
      <c r="Q3" s="150" t="s">
        <v>5</v>
      </c>
      <c r="R3" s="150"/>
      <c r="S3" s="150"/>
      <c r="T3" s="150" t="s">
        <v>6</v>
      </c>
      <c r="U3" s="150"/>
      <c r="V3" s="150"/>
      <c r="W3" s="150" t="s">
        <v>134</v>
      </c>
      <c r="X3" s="150"/>
      <c r="Y3" s="150"/>
      <c r="Z3" s="147" t="s">
        <v>7</v>
      </c>
      <c r="AA3" s="165" t="s">
        <v>8</v>
      </c>
      <c r="AB3" s="166"/>
      <c r="AC3" s="166"/>
      <c r="AD3" s="155" t="s">
        <v>9</v>
      </c>
      <c r="AE3" s="144" t="s">
        <v>10</v>
      </c>
    </row>
    <row r="4" spans="1:31" ht="15.75" thickBot="1">
      <c r="A4" s="154"/>
      <c r="B4" s="154"/>
      <c r="C4" s="154"/>
      <c r="D4" s="154"/>
      <c r="E4" s="141">
        <v>43134</v>
      </c>
      <c r="F4" s="141"/>
      <c r="G4" s="141"/>
      <c r="H4" s="141">
        <v>43183</v>
      </c>
      <c r="I4" s="141"/>
      <c r="J4" s="141"/>
      <c r="K4" s="141">
        <v>43204</v>
      </c>
      <c r="L4" s="141"/>
      <c r="M4" s="141"/>
      <c r="N4" s="141">
        <v>43295</v>
      </c>
      <c r="O4" s="141"/>
      <c r="P4" s="141"/>
      <c r="Q4" s="141">
        <v>43316</v>
      </c>
      <c r="R4" s="141"/>
      <c r="S4" s="141"/>
      <c r="T4" s="141">
        <v>43379</v>
      </c>
      <c r="U4" s="141"/>
      <c r="V4" s="141"/>
      <c r="W4" s="141">
        <v>43435</v>
      </c>
      <c r="X4" s="141"/>
      <c r="Y4" s="141"/>
      <c r="Z4" s="147"/>
      <c r="AA4" s="168"/>
      <c r="AB4" s="169"/>
      <c r="AC4" s="169"/>
      <c r="AD4" s="156"/>
      <c r="AE4" s="145"/>
    </row>
    <row r="5" spans="1:31" s="8" customFormat="1" ht="46.5" customHeight="1" thickBot="1">
      <c r="A5" s="27" t="s">
        <v>11</v>
      </c>
      <c r="B5" s="28" t="s">
        <v>12</v>
      </c>
      <c r="C5" s="29" t="s">
        <v>13</v>
      </c>
      <c r="D5" s="30" t="s">
        <v>14</v>
      </c>
      <c r="E5" s="31">
        <v>1</v>
      </c>
      <c r="F5" s="32">
        <v>2</v>
      </c>
      <c r="G5" s="33">
        <v>3</v>
      </c>
      <c r="H5" s="31">
        <v>1</v>
      </c>
      <c r="I5" s="32">
        <v>2</v>
      </c>
      <c r="J5" s="33">
        <v>3</v>
      </c>
      <c r="K5" s="31">
        <v>1</v>
      </c>
      <c r="L5" s="34">
        <v>2</v>
      </c>
      <c r="M5" s="33">
        <v>3</v>
      </c>
      <c r="N5" s="31">
        <v>1</v>
      </c>
      <c r="O5" s="34">
        <v>2</v>
      </c>
      <c r="P5" s="33">
        <v>3</v>
      </c>
      <c r="Q5" s="31">
        <v>1</v>
      </c>
      <c r="R5" s="32">
        <v>2</v>
      </c>
      <c r="S5" s="33">
        <v>3</v>
      </c>
      <c r="T5" s="31">
        <v>1</v>
      </c>
      <c r="U5" s="32">
        <v>2</v>
      </c>
      <c r="V5" s="33">
        <v>3</v>
      </c>
      <c r="W5" s="31">
        <v>1</v>
      </c>
      <c r="X5" s="32">
        <v>2</v>
      </c>
      <c r="Y5" s="33">
        <v>3</v>
      </c>
      <c r="Z5" s="147"/>
      <c r="AA5" s="85" t="s">
        <v>15</v>
      </c>
      <c r="AB5" s="86" t="s">
        <v>16</v>
      </c>
      <c r="AC5" s="86" t="s">
        <v>17</v>
      </c>
      <c r="AD5" s="160"/>
      <c r="AE5" s="159"/>
    </row>
    <row r="6" spans="1:31" ht="15.75" thickBot="1">
      <c r="A6" s="92">
        <v>1</v>
      </c>
      <c r="B6" s="335" t="s">
        <v>93</v>
      </c>
      <c r="C6" s="275" t="s">
        <v>121</v>
      </c>
      <c r="D6" s="95">
        <v>15</v>
      </c>
      <c r="E6" s="96">
        <v>35</v>
      </c>
      <c r="F6" s="223">
        <v>35</v>
      </c>
      <c r="G6" s="234">
        <v>35</v>
      </c>
      <c r="H6" s="40">
        <v>35</v>
      </c>
      <c r="I6" s="48">
        <v>35</v>
      </c>
      <c r="J6" s="39">
        <v>35</v>
      </c>
      <c r="K6" s="96">
        <v>35</v>
      </c>
      <c r="L6" s="223">
        <v>35</v>
      </c>
      <c r="M6" s="234">
        <v>35</v>
      </c>
      <c r="N6" s="96">
        <v>25</v>
      </c>
      <c r="O6" s="223">
        <v>35</v>
      </c>
      <c r="P6" s="234">
        <v>35</v>
      </c>
      <c r="Q6" s="96">
        <v>35</v>
      </c>
      <c r="R6" s="223">
        <v>35</v>
      </c>
      <c r="S6" s="235">
        <v>35</v>
      </c>
      <c r="T6" s="57">
        <v>35</v>
      </c>
      <c r="U6" s="57">
        <v>35</v>
      </c>
      <c r="V6" s="57">
        <v>35</v>
      </c>
      <c r="W6" s="174">
        <v>35</v>
      </c>
      <c r="X6" s="223">
        <v>35</v>
      </c>
      <c r="Y6" s="234">
        <v>35</v>
      </c>
      <c r="Z6" s="9">
        <f aca="true" t="shared" si="0" ref="Z6:Z13">SUM(E6:Y6)</f>
        <v>725</v>
      </c>
      <c r="AA6" s="88">
        <v>25</v>
      </c>
      <c r="AB6" s="89">
        <v>35</v>
      </c>
      <c r="AC6" s="89">
        <v>35</v>
      </c>
      <c r="AD6" s="90">
        <f aca="true" t="shared" si="1" ref="AD6:AD13">SUM(AA6:AC6)</f>
        <v>95</v>
      </c>
      <c r="AE6" s="91">
        <f aca="true" t="shared" si="2" ref="AE6:AE13">SUM(Z6-AD6)</f>
        <v>630</v>
      </c>
    </row>
    <row r="7" spans="1:31" ht="15.75" thickBot="1">
      <c r="A7" s="87">
        <v>2</v>
      </c>
      <c r="B7" s="336" t="s">
        <v>71</v>
      </c>
      <c r="C7" s="276" t="s">
        <v>123</v>
      </c>
      <c r="D7" s="134">
        <v>87</v>
      </c>
      <c r="E7" s="96">
        <v>0</v>
      </c>
      <c r="F7" s="223">
        <v>0</v>
      </c>
      <c r="G7" s="234">
        <v>0</v>
      </c>
      <c r="H7" s="96">
        <v>30</v>
      </c>
      <c r="I7" s="223">
        <v>30</v>
      </c>
      <c r="J7" s="234">
        <v>32</v>
      </c>
      <c r="K7" s="96">
        <v>30</v>
      </c>
      <c r="L7" s="223">
        <v>32</v>
      </c>
      <c r="M7" s="234">
        <v>32</v>
      </c>
      <c r="N7" s="96">
        <v>35</v>
      </c>
      <c r="O7" s="223">
        <v>32</v>
      </c>
      <c r="P7" s="234">
        <v>32</v>
      </c>
      <c r="Q7" s="96">
        <v>30</v>
      </c>
      <c r="R7" s="223">
        <v>30</v>
      </c>
      <c r="S7" s="235">
        <v>30</v>
      </c>
      <c r="T7" s="57">
        <v>30</v>
      </c>
      <c r="U7" s="57">
        <v>30</v>
      </c>
      <c r="V7" s="57">
        <v>32</v>
      </c>
      <c r="W7" s="174">
        <v>30</v>
      </c>
      <c r="X7" s="223">
        <v>27</v>
      </c>
      <c r="Y7" s="234">
        <v>30</v>
      </c>
      <c r="Z7" s="122">
        <f t="shared" si="0"/>
        <v>554</v>
      </c>
      <c r="AA7" s="78">
        <f>SMALL(E7:Y7,1)</f>
        <v>0</v>
      </c>
      <c r="AB7" s="73">
        <f>SMALL(E7:Y7,2)</f>
        <v>0</v>
      </c>
      <c r="AC7" s="73">
        <f>SMALL(E7:Y7,3)</f>
        <v>0</v>
      </c>
      <c r="AD7" s="90">
        <f t="shared" si="1"/>
        <v>0</v>
      </c>
      <c r="AE7" s="80">
        <f t="shared" si="2"/>
        <v>554</v>
      </c>
    </row>
    <row r="8" spans="1:31" ht="15.75" thickBot="1">
      <c r="A8" s="87">
        <v>3</v>
      </c>
      <c r="B8" s="336" t="s">
        <v>49</v>
      </c>
      <c r="C8" s="276">
        <v>10264</v>
      </c>
      <c r="D8" s="128">
        <v>244</v>
      </c>
      <c r="E8" s="96">
        <v>32</v>
      </c>
      <c r="F8" s="223">
        <v>32</v>
      </c>
      <c r="G8" s="234">
        <v>32</v>
      </c>
      <c r="H8" s="15">
        <v>32</v>
      </c>
      <c r="I8" s="16">
        <v>29</v>
      </c>
      <c r="J8" s="17">
        <v>29</v>
      </c>
      <c r="K8" s="96">
        <v>0</v>
      </c>
      <c r="L8" s="223">
        <v>0</v>
      </c>
      <c r="M8" s="234">
        <v>0</v>
      </c>
      <c r="N8" s="96">
        <v>32</v>
      </c>
      <c r="O8" s="223">
        <v>30</v>
      </c>
      <c r="P8" s="234">
        <v>30</v>
      </c>
      <c r="Q8" s="96">
        <v>32</v>
      </c>
      <c r="R8" s="223">
        <v>29</v>
      </c>
      <c r="S8" s="235">
        <v>29</v>
      </c>
      <c r="T8" s="57">
        <v>32</v>
      </c>
      <c r="U8" s="57">
        <v>32</v>
      </c>
      <c r="V8" s="57">
        <v>29</v>
      </c>
      <c r="W8" s="174">
        <v>29</v>
      </c>
      <c r="X8" s="223">
        <v>30</v>
      </c>
      <c r="Y8" s="234">
        <v>32</v>
      </c>
      <c r="Z8" s="18">
        <f t="shared" si="0"/>
        <v>552</v>
      </c>
      <c r="AA8" s="78">
        <f>SMALL(E8:Y8,1)</f>
        <v>0</v>
      </c>
      <c r="AB8" s="73">
        <f>SMALL(E8:Y8,2)</f>
        <v>0</v>
      </c>
      <c r="AC8" s="73">
        <f>SMALL(E8:Y8,3)</f>
        <v>0</v>
      </c>
      <c r="AD8" s="90">
        <f t="shared" si="1"/>
        <v>0</v>
      </c>
      <c r="AE8" s="80">
        <f t="shared" si="2"/>
        <v>552</v>
      </c>
    </row>
    <row r="9" spans="1:31" ht="15.75" thickBot="1">
      <c r="A9" s="87">
        <v>4</v>
      </c>
      <c r="B9" s="282" t="s">
        <v>73</v>
      </c>
      <c r="C9" s="276" t="s">
        <v>122</v>
      </c>
      <c r="D9" s="129">
        <v>93</v>
      </c>
      <c r="E9" s="96">
        <v>29</v>
      </c>
      <c r="F9" s="223">
        <v>30</v>
      </c>
      <c r="G9" s="234">
        <v>30</v>
      </c>
      <c r="H9" s="15">
        <v>29</v>
      </c>
      <c r="I9" s="16">
        <v>32</v>
      </c>
      <c r="J9" s="17">
        <v>30</v>
      </c>
      <c r="K9" s="96">
        <v>32</v>
      </c>
      <c r="L9" s="223">
        <v>30</v>
      </c>
      <c r="M9" s="234">
        <v>29</v>
      </c>
      <c r="N9" s="96">
        <v>30</v>
      </c>
      <c r="O9" s="223">
        <v>25</v>
      </c>
      <c r="P9" s="234">
        <v>0</v>
      </c>
      <c r="Q9" s="96">
        <v>24</v>
      </c>
      <c r="R9" s="223">
        <v>32</v>
      </c>
      <c r="S9" s="235">
        <v>32</v>
      </c>
      <c r="T9" s="57">
        <v>29</v>
      </c>
      <c r="U9" s="57">
        <v>29</v>
      </c>
      <c r="V9" s="57">
        <v>30</v>
      </c>
      <c r="W9" s="174">
        <v>32</v>
      </c>
      <c r="X9" s="223">
        <v>32</v>
      </c>
      <c r="Y9" s="234">
        <v>29</v>
      </c>
      <c r="Z9" s="123">
        <f t="shared" si="0"/>
        <v>595</v>
      </c>
      <c r="AA9" s="78">
        <v>0</v>
      </c>
      <c r="AB9" s="73">
        <v>24</v>
      </c>
      <c r="AC9" s="73">
        <v>25</v>
      </c>
      <c r="AD9" s="90">
        <f t="shared" si="1"/>
        <v>49</v>
      </c>
      <c r="AE9" s="80">
        <f t="shared" si="2"/>
        <v>546</v>
      </c>
    </row>
    <row r="10" spans="1:31" ht="15.75" thickBot="1">
      <c r="A10" s="87">
        <v>5</v>
      </c>
      <c r="B10" s="283" t="s">
        <v>52</v>
      </c>
      <c r="C10" s="269">
        <v>3886</v>
      </c>
      <c r="D10" s="129">
        <v>10</v>
      </c>
      <c r="E10" s="96">
        <v>28</v>
      </c>
      <c r="F10" s="223">
        <v>29</v>
      </c>
      <c r="G10" s="234">
        <v>29</v>
      </c>
      <c r="H10" s="96">
        <v>27</v>
      </c>
      <c r="I10" s="223">
        <v>28</v>
      </c>
      <c r="J10" s="234">
        <v>27</v>
      </c>
      <c r="K10" s="96">
        <v>29</v>
      </c>
      <c r="L10" s="223">
        <v>29</v>
      </c>
      <c r="M10" s="234">
        <v>30</v>
      </c>
      <c r="N10" s="96">
        <v>0</v>
      </c>
      <c r="O10" s="223">
        <v>0</v>
      </c>
      <c r="P10" s="234">
        <v>0</v>
      </c>
      <c r="Q10" s="96">
        <v>0</v>
      </c>
      <c r="R10" s="223">
        <v>0</v>
      </c>
      <c r="S10" s="235">
        <v>0</v>
      </c>
      <c r="T10" s="57">
        <v>0</v>
      </c>
      <c r="U10" s="57">
        <v>0</v>
      </c>
      <c r="V10" s="57">
        <v>0</v>
      </c>
      <c r="W10" s="174">
        <v>0</v>
      </c>
      <c r="X10" s="223">
        <v>0</v>
      </c>
      <c r="Y10" s="234">
        <v>0</v>
      </c>
      <c r="Z10" s="96">
        <f t="shared" si="0"/>
        <v>256</v>
      </c>
      <c r="AA10" s="78">
        <f>SMALL(E10:Y10,1)</f>
        <v>0</v>
      </c>
      <c r="AB10" s="73">
        <f>SMALL(E10:Y10,2)</f>
        <v>0</v>
      </c>
      <c r="AC10" s="73">
        <f>SMALL(E10:Y10,3)</f>
        <v>0</v>
      </c>
      <c r="AD10" s="90">
        <f t="shared" si="1"/>
        <v>0</v>
      </c>
      <c r="AE10" s="80">
        <f t="shared" si="2"/>
        <v>256</v>
      </c>
    </row>
    <row r="11" spans="1:31" ht="15.75" thickBot="1">
      <c r="A11" s="87">
        <v>6</v>
      </c>
      <c r="B11" s="283" t="s">
        <v>94</v>
      </c>
      <c r="C11" s="276">
        <v>1901</v>
      </c>
      <c r="D11" s="127">
        <v>88</v>
      </c>
      <c r="E11" s="96">
        <v>30</v>
      </c>
      <c r="F11" s="223">
        <v>28</v>
      </c>
      <c r="G11" s="234">
        <v>28</v>
      </c>
      <c r="H11" s="96">
        <v>0</v>
      </c>
      <c r="I11" s="223">
        <v>0</v>
      </c>
      <c r="J11" s="234">
        <v>0</v>
      </c>
      <c r="K11" s="96">
        <v>0</v>
      </c>
      <c r="L11" s="223">
        <v>0</v>
      </c>
      <c r="M11" s="234">
        <v>0</v>
      </c>
      <c r="N11" s="96">
        <v>0</v>
      </c>
      <c r="O11" s="223">
        <v>0</v>
      </c>
      <c r="P11" s="234">
        <v>0</v>
      </c>
      <c r="Q11" s="96">
        <v>29</v>
      </c>
      <c r="R11" s="223">
        <v>27</v>
      </c>
      <c r="S11" s="235">
        <v>28</v>
      </c>
      <c r="T11" s="57">
        <v>0</v>
      </c>
      <c r="U11" s="57">
        <v>0</v>
      </c>
      <c r="V11" s="57">
        <v>0</v>
      </c>
      <c r="W11" s="174">
        <v>28</v>
      </c>
      <c r="X11" s="223">
        <v>28</v>
      </c>
      <c r="Y11" s="234">
        <v>28</v>
      </c>
      <c r="Z11" s="96">
        <f t="shared" si="0"/>
        <v>254</v>
      </c>
      <c r="AA11" s="78">
        <f>SMALL(E11:Y11,1)</f>
        <v>0</v>
      </c>
      <c r="AB11" s="73">
        <f>SMALL(E11:Y11,2)</f>
        <v>0</v>
      </c>
      <c r="AC11" s="73">
        <f>SMALL(E11:Y11,3)</f>
        <v>0</v>
      </c>
      <c r="AD11" s="90">
        <f t="shared" si="1"/>
        <v>0</v>
      </c>
      <c r="AE11" s="80">
        <f t="shared" si="2"/>
        <v>254</v>
      </c>
    </row>
    <row r="12" spans="1:31" ht="15.75" thickBot="1">
      <c r="A12" s="87">
        <v>7</v>
      </c>
      <c r="B12" s="336" t="s">
        <v>162</v>
      </c>
      <c r="C12" s="275">
        <v>9342</v>
      </c>
      <c r="D12" s="127">
        <v>155</v>
      </c>
      <c r="E12" s="96">
        <v>0</v>
      </c>
      <c r="F12" s="223">
        <v>0</v>
      </c>
      <c r="G12" s="234">
        <v>0</v>
      </c>
      <c r="H12" s="96">
        <v>0</v>
      </c>
      <c r="I12" s="223">
        <v>0</v>
      </c>
      <c r="J12" s="234">
        <v>0</v>
      </c>
      <c r="K12" s="96">
        <v>0</v>
      </c>
      <c r="L12" s="223">
        <v>0</v>
      </c>
      <c r="M12" s="234">
        <v>0</v>
      </c>
      <c r="N12" s="96">
        <v>0</v>
      </c>
      <c r="O12" s="223">
        <v>0</v>
      </c>
      <c r="P12" s="234">
        <v>0</v>
      </c>
      <c r="Q12" s="96">
        <v>0</v>
      </c>
      <c r="R12" s="223">
        <v>28</v>
      </c>
      <c r="S12" s="235">
        <v>27</v>
      </c>
      <c r="T12" s="57">
        <v>24</v>
      </c>
      <c r="U12" s="57">
        <v>28</v>
      </c>
      <c r="V12" s="57">
        <v>28</v>
      </c>
      <c r="W12" s="174">
        <v>27</v>
      </c>
      <c r="X12" s="223">
        <v>29</v>
      </c>
      <c r="Y12" s="234">
        <v>27</v>
      </c>
      <c r="Z12" s="96">
        <f t="shared" si="0"/>
        <v>218</v>
      </c>
      <c r="AA12" s="78">
        <f>SMALL(E12:Y12,1)</f>
        <v>0</v>
      </c>
      <c r="AB12" s="73">
        <f>SMALL(E12:Y12,2)</f>
        <v>0</v>
      </c>
      <c r="AC12" s="73">
        <f>SMALL(E12:Y12,3)</f>
        <v>0</v>
      </c>
      <c r="AD12" s="90">
        <f t="shared" si="1"/>
        <v>0</v>
      </c>
      <c r="AE12" s="80">
        <f t="shared" si="2"/>
        <v>218</v>
      </c>
    </row>
    <row r="13" spans="1:31" ht="15">
      <c r="A13" s="87">
        <v>8</v>
      </c>
      <c r="B13" s="336" t="s">
        <v>101</v>
      </c>
      <c r="C13" s="275">
        <v>16528</v>
      </c>
      <c r="D13" s="127">
        <v>274</v>
      </c>
      <c r="E13" s="96">
        <v>0</v>
      </c>
      <c r="F13" s="223">
        <v>0</v>
      </c>
      <c r="G13" s="234">
        <v>0</v>
      </c>
      <c r="H13" s="96">
        <v>28</v>
      </c>
      <c r="I13" s="223">
        <v>27</v>
      </c>
      <c r="J13" s="234">
        <v>28</v>
      </c>
      <c r="K13" s="96">
        <v>0</v>
      </c>
      <c r="L13" s="223">
        <v>0</v>
      </c>
      <c r="M13" s="234">
        <v>0</v>
      </c>
      <c r="N13" s="96">
        <v>0</v>
      </c>
      <c r="O13" s="223">
        <v>0</v>
      </c>
      <c r="P13" s="234">
        <v>0</v>
      </c>
      <c r="Q13" s="96">
        <v>0</v>
      </c>
      <c r="R13" s="223">
        <v>0</v>
      </c>
      <c r="S13" s="235">
        <v>0</v>
      </c>
      <c r="T13" s="57">
        <v>0</v>
      </c>
      <c r="U13" s="57">
        <v>0</v>
      </c>
      <c r="V13" s="57">
        <v>0</v>
      </c>
      <c r="W13" s="174">
        <v>0</v>
      </c>
      <c r="X13" s="223">
        <v>0</v>
      </c>
      <c r="Y13" s="234">
        <v>0</v>
      </c>
      <c r="Z13" s="96">
        <f t="shared" si="0"/>
        <v>83</v>
      </c>
      <c r="AA13" s="78">
        <f>SMALL(E13:Y13,1)</f>
        <v>0</v>
      </c>
      <c r="AB13" s="73">
        <f>SMALL(E13:Y13,2)</f>
        <v>0</v>
      </c>
      <c r="AC13" s="73">
        <f>SMALL(E13:Y13,3)</f>
        <v>0</v>
      </c>
      <c r="AD13" s="90">
        <f t="shared" si="1"/>
        <v>0</v>
      </c>
      <c r="AE13" s="80">
        <f t="shared" si="2"/>
        <v>83</v>
      </c>
    </row>
    <row r="14" spans="1:25" ht="15">
      <c r="A14" s="23"/>
      <c r="B14" s="23"/>
      <c r="C14" s="23"/>
      <c r="D14" s="23"/>
      <c r="E14" s="171">
        <v>5</v>
      </c>
      <c r="F14" s="171"/>
      <c r="G14" s="171"/>
      <c r="H14" s="171">
        <v>8</v>
      </c>
      <c r="I14" s="171"/>
      <c r="J14" s="171"/>
      <c r="K14" s="171">
        <v>4</v>
      </c>
      <c r="L14" s="171"/>
      <c r="M14" s="171"/>
      <c r="N14" s="171">
        <v>4</v>
      </c>
      <c r="O14" s="171"/>
      <c r="P14" s="171"/>
      <c r="Q14" s="171">
        <v>6</v>
      </c>
      <c r="R14" s="171"/>
      <c r="S14" s="171"/>
      <c r="T14" s="143">
        <v>5</v>
      </c>
      <c r="U14" s="143"/>
      <c r="V14" s="143"/>
      <c r="W14" s="171">
        <v>6</v>
      </c>
      <c r="X14" s="171"/>
      <c r="Y14" s="171"/>
    </row>
    <row r="15" spans="2:23" ht="15">
      <c r="B15" s="142" t="s">
        <v>28</v>
      </c>
      <c r="C15" s="142"/>
      <c r="D15" s="142"/>
      <c r="E15" s="142"/>
      <c r="F15" s="142"/>
      <c r="G15" s="14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2:23" ht="15">
      <c r="B16" s="142"/>
      <c r="C16" s="142"/>
      <c r="D16" s="142"/>
      <c r="E16" s="142"/>
      <c r="F16" s="142"/>
      <c r="G16" s="142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</sheetData>
  <sheetProtection selectLockedCells="1" selectUnlockedCells="1"/>
  <mergeCells count="28">
    <mergeCell ref="W14:Y14"/>
    <mergeCell ref="B15:G16"/>
    <mergeCell ref="E14:G14"/>
    <mergeCell ref="H14:J14"/>
    <mergeCell ref="K14:M14"/>
    <mergeCell ref="N14:P14"/>
    <mergeCell ref="T14:V14"/>
    <mergeCell ref="Q14:S14"/>
    <mergeCell ref="Z3:Z5"/>
    <mergeCell ref="K3:M3"/>
    <mergeCell ref="AA3:AC4"/>
    <mergeCell ref="AD3:AD5"/>
    <mergeCell ref="AE3:AE5"/>
    <mergeCell ref="K4:M4"/>
    <mergeCell ref="N4:P4"/>
    <mergeCell ref="Q4:S4"/>
    <mergeCell ref="T4:V4"/>
    <mergeCell ref="W4:Y4"/>
    <mergeCell ref="A1:W2"/>
    <mergeCell ref="A3:D4"/>
    <mergeCell ref="E3:G3"/>
    <mergeCell ref="H3:J3"/>
    <mergeCell ref="N3:P3"/>
    <mergeCell ref="Q3:S3"/>
    <mergeCell ref="T3:V3"/>
    <mergeCell ref="W3:Y3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Atkinson Allison</dc:creator>
  <cp:keywords/>
  <dc:description/>
  <cp:lastModifiedBy>Atkinson Allison</cp:lastModifiedBy>
  <dcterms:created xsi:type="dcterms:W3CDTF">2018-12-06T06:35:45Z</dcterms:created>
  <dcterms:modified xsi:type="dcterms:W3CDTF">2018-12-06T06:35:45Z</dcterms:modified>
  <cp:category/>
  <cp:version/>
  <cp:contentType/>
  <cp:contentStatus/>
</cp:coreProperties>
</file>