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Karting\"/>
    </mc:Choice>
  </mc:AlternateContent>
  <bookViews>
    <workbookView xWindow="0" yWindow="0" windowWidth="19200" windowHeight="7650" tabRatio="822"/>
  </bookViews>
  <sheets>
    <sheet name="MSA Academy" sheetId="5" r:id="rId1"/>
    <sheet name="Super ROK" sheetId="6" r:id="rId2"/>
  </sheets>
  <calcPr calcId="162913"/>
</workbook>
</file>

<file path=xl/calcChain.xml><?xml version="1.0" encoding="utf-8"?>
<calcChain xmlns="http://schemas.openxmlformats.org/spreadsheetml/2006/main">
  <c r="AC21" i="5" l="1"/>
  <c r="AB21" i="5"/>
  <c r="AA21" i="5"/>
  <c r="Z21" i="5"/>
  <c r="AD23" i="5"/>
  <c r="AC23" i="5"/>
  <c r="AB23" i="5"/>
  <c r="AA23" i="5"/>
  <c r="Z23" i="5"/>
  <c r="AE23" i="5" s="1"/>
  <c r="AC20" i="5"/>
  <c r="AB20" i="5"/>
  <c r="AA20" i="5"/>
  <c r="AD20" i="5" s="1"/>
  <c r="Z20" i="5"/>
  <c r="AE20" i="5" l="1"/>
  <c r="AD21" i="5"/>
  <c r="AE21" i="5"/>
  <c r="AC17" i="5"/>
  <c r="AB17" i="5"/>
  <c r="AA17" i="5"/>
  <c r="Z17" i="5"/>
  <c r="AD17" i="5" l="1"/>
  <c r="AE17" i="5" s="1"/>
  <c r="AC18" i="5"/>
  <c r="AB18" i="5"/>
  <c r="AA18" i="5"/>
  <c r="Z18" i="5"/>
  <c r="AC16" i="5"/>
  <c r="AB16" i="5"/>
  <c r="AA16" i="5"/>
  <c r="Z16" i="5"/>
  <c r="AC12" i="5"/>
  <c r="AB12" i="5"/>
  <c r="AA12" i="5"/>
  <c r="Z12" i="5"/>
  <c r="AE18" i="6"/>
  <c r="AC17" i="6"/>
  <c r="AB17" i="6"/>
  <c r="AA17" i="6"/>
  <c r="AD17" i="6" s="1"/>
  <c r="AE17" i="6" s="1"/>
  <c r="AC16" i="6"/>
  <c r="AB16" i="6"/>
  <c r="AD16" i="6" s="1"/>
  <c r="AE16" i="6" s="1"/>
  <c r="AA16" i="6"/>
  <c r="AD15" i="6"/>
  <c r="AE15" i="6" s="1"/>
  <c r="AC15" i="6"/>
  <c r="AB15" i="6"/>
  <c r="AA15" i="6"/>
  <c r="AC14" i="6"/>
  <c r="AB14" i="6"/>
  <c r="AA14" i="6"/>
  <c r="AD14" i="6" s="1"/>
  <c r="AE14" i="6" s="1"/>
  <c r="AC13" i="6"/>
  <c r="AB13" i="6"/>
  <c r="AA13" i="6"/>
  <c r="AD13" i="6" s="1"/>
  <c r="AE13" i="6" s="1"/>
  <c r="AC12" i="6"/>
  <c r="AB12" i="6"/>
  <c r="AD12" i="6" s="1"/>
  <c r="AE12" i="6" s="1"/>
  <c r="AA12" i="6"/>
  <c r="AD11" i="6"/>
  <c r="AE11" i="6" s="1"/>
  <c r="AC11" i="6"/>
  <c r="AB11" i="6"/>
  <c r="AA11" i="6"/>
  <c r="AC10" i="6"/>
  <c r="AB10" i="6"/>
  <c r="AA10" i="6"/>
  <c r="AD10" i="6" s="1"/>
  <c r="AE10" i="6" s="1"/>
  <c r="AC9" i="6"/>
  <c r="AB9" i="6"/>
  <c r="AA9" i="6"/>
  <c r="AD9" i="6" s="1"/>
  <c r="AE9" i="6" s="1"/>
  <c r="AC8" i="6"/>
  <c r="AB8" i="6"/>
  <c r="AA8" i="6"/>
  <c r="AD8" i="6" s="1"/>
  <c r="AE8" i="6" s="1"/>
  <c r="AB7" i="6"/>
  <c r="AB19" i="5"/>
  <c r="Z16" i="6"/>
  <c r="Z22" i="5"/>
  <c r="Z15" i="5"/>
  <c r="Z11" i="5"/>
  <c r="Z13" i="5"/>
  <c r="Z14" i="5"/>
  <c r="Z9" i="5"/>
  <c r="Z10" i="5"/>
  <c r="Z7" i="5"/>
  <c r="Z6" i="5"/>
  <c r="AC22" i="5"/>
  <c r="AB22" i="5"/>
  <c r="AA22" i="5"/>
  <c r="AC15" i="5"/>
  <c r="AB15" i="5"/>
  <c r="AA15" i="5"/>
  <c r="AC11" i="5"/>
  <c r="AB11" i="5"/>
  <c r="AA11" i="5"/>
  <c r="AC13" i="5"/>
  <c r="AB13" i="5"/>
  <c r="AA13" i="5"/>
  <c r="AC14" i="5"/>
  <c r="AB14" i="5"/>
  <c r="AA14" i="5"/>
  <c r="AC9" i="5"/>
  <c r="AB9" i="5"/>
  <c r="AA9" i="5"/>
  <c r="AC10" i="5"/>
  <c r="AB10" i="5"/>
  <c r="AA10" i="5"/>
  <c r="AC7" i="5"/>
  <c r="AB7" i="5"/>
  <c r="AA7" i="5"/>
  <c r="AC6" i="5"/>
  <c r="AB6" i="5"/>
  <c r="AA6" i="5"/>
  <c r="AB8" i="5"/>
  <c r="Z17" i="6"/>
  <c r="Z15" i="6"/>
  <c r="Z14" i="6"/>
  <c r="Z13" i="6"/>
  <c r="Z12" i="6"/>
  <c r="Z11" i="6"/>
  <c r="Z10" i="6"/>
  <c r="Z9" i="6"/>
  <c r="Z8" i="6"/>
  <c r="AC7" i="6"/>
  <c r="AA7" i="6"/>
  <c r="Z7" i="6"/>
  <c r="AC8" i="5"/>
  <c r="AA8" i="5"/>
  <c r="AD12" i="5" l="1"/>
  <c r="AD6" i="5"/>
  <c r="AE6" i="5" s="1"/>
  <c r="AD18" i="5"/>
  <c r="AE18" i="5"/>
  <c r="AD16" i="5"/>
  <c r="AE16" i="5" s="1"/>
  <c r="AE12" i="5"/>
  <c r="AD15" i="5"/>
  <c r="AE15" i="5" s="1"/>
  <c r="AD10" i="5"/>
  <c r="AE10" i="5" s="1"/>
  <c r="AD7" i="5"/>
  <c r="AE7" i="5" s="1"/>
  <c r="AD11" i="5"/>
  <c r="AE11" i="5" s="1"/>
  <c r="AD22" i="5"/>
  <c r="AE22" i="5" s="1"/>
  <c r="AD14" i="5"/>
  <c r="AE14" i="5" s="1"/>
  <c r="AD13" i="5"/>
  <c r="AE13" i="5" s="1"/>
  <c r="AD9" i="5"/>
  <c r="AE9" i="5" s="1"/>
  <c r="AD7" i="6"/>
  <c r="AE7" i="6" s="1"/>
  <c r="AD8" i="5"/>
  <c r="AE24" i="5" l="1"/>
  <c r="AC19" i="5"/>
  <c r="AA19" i="5"/>
  <c r="Z19" i="5"/>
  <c r="Z8" i="5"/>
  <c r="AE8" i="5" s="1"/>
  <c r="AD19" i="5" l="1"/>
  <c r="AE19" i="5" s="1"/>
</calcChain>
</file>

<file path=xl/sharedStrings.xml><?xml version="1.0" encoding="utf-8"?>
<sst xmlns="http://schemas.openxmlformats.org/spreadsheetml/2006/main" count="69" uniqueCount="46">
  <si>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</si>
  <si>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</si>
  <si>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</si>
  <si>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</si>
  <si>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</si>
  <si>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</si>
  <si>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</si>
  <si>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</si>
  <si>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TOTAL DROP POINTS</t>
  </si>
  <si>
    <t>FINAL TOTAL AFTER DROP POINTS</t>
  </si>
  <si>
    <t>DROP POINTS</t>
  </si>
  <si>
    <t>RKC</t>
  </si>
  <si>
    <t>VKC</t>
  </si>
  <si>
    <t>Jarrod Waberski</t>
  </si>
  <si>
    <t>Jordan North</t>
  </si>
  <si>
    <t>Blaine Rademeyer</t>
  </si>
  <si>
    <t>Dino Stermin</t>
  </si>
  <si>
    <t>Liam Pienaar</t>
  </si>
  <si>
    <t>Wayland Wyman</t>
  </si>
  <si>
    <t>Fabienne Lanz</t>
  </si>
  <si>
    <t>Brandon Smith</t>
  </si>
  <si>
    <t>Carlo Olivier</t>
  </si>
  <si>
    <t>Mario Ras</t>
  </si>
  <si>
    <t>Luke Herring</t>
  </si>
  <si>
    <t>Joshua Coertze</t>
  </si>
  <si>
    <t>Aqil Alibhai</t>
  </si>
  <si>
    <t>Leyton Fourie</t>
  </si>
  <si>
    <t>Kwanda Mokoena</t>
  </si>
  <si>
    <t>Daniele Patrizi</t>
  </si>
  <si>
    <t>Zacharty Dufty</t>
  </si>
  <si>
    <t>Connor Donovan</t>
  </si>
  <si>
    <t>Tate Bishop</t>
  </si>
  <si>
    <t>Tiffany Napier</t>
  </si>
  <si>
    <t>Jospeh Ellerine</t>
  </si>
  <si>
    <t>D 3</t>
  </si>
  <si>
    <t>Chassen Bright</t>
  </si>
  <si>
    <t xml:space="preserve">                                               2018 NORTHERN REGIONS KARTING CLUB CHAMPIONSHIP - MSA ACADEMY CLASS</t>
  </si>
  <si>
    <t>NKC</t>
  </si>
  <si>
    <t>Rodrigo Almeida</t>
  </si>
  <si>
    <t xml:space="preserve">                             2018 KARTING NORTHERN REGIONS CLUB CHAMPIONSHIP - SUPER ROK CLASS</t>
  </si>
  <si>
    <t>Sa'ood Variawa</t>
  </si>
  <si>
    <t>Liam De Beer</t>
  </si>
  <si>
    <t>Nathi Msimanga</t>
  </si>
  <si>
    <t>Josh le Roux</t>
  </si>
  <si>
    <t>Ruan Putter</t>
  </si>
  <si>
    <t>Alessio Angelucci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</si>
</sst>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23" xfId="0" applyFont="1" applyFill="1" applyBorder="1"/>
    <xf numFmtId="0" fontId="1" fillId="2" borderId="12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7" fillId="3" borderId="3" xfId="0" applyFont="1" applyFill="1" applyBorder="1"/>
    <xf numFmtId="0" fontId="7" fillId="3" borderId="14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8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0" borderId="3" xfId="0" applyFont="1" applyFill="1" applyBorder="1"/>
    <xf numFmtId="0" fontId="7" fillId="0" borderId="3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3" fillId="0" borderId="27" xfId="0" applyFont="1" applyBorder="1"/>
    <xf numFmtId="0" fontId="0" fillId="5" borderId="7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7" fillId="0" borderId="18" xfId="0" applyFont="1" applyFill="1" applyBorder="1"/>
    <xf numFmtId="0" fontId="0" fillId="5" borderId="24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18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5" borderId="31" xfId="0" applyFont="1" applyFill="1" applyBorder="1" applyAlignment="1">
      <alignment horizontal="center"/>
    </xf>
    <xf numFmtId="6" fontId="1" fillId="2" borderId="32" xfId="0" applyNumberFormat="1" applyFont="1" applyFill="1" applyBorder="1" applyAlignment="1">
      <alignment horizontal="center"/>
    </xf>
    <xf numFmtId="0" fontId="4" fillId="2" borderId="12" xfId="0" applyFont="1" applyFill="1" applyBorder="1"/>
    <xf numFmtId="6" fontId="1" fillId="2" borderId="33" xfId="0" applyNumberFormat="1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horizontal="center"/>
    </xf>
    <xf numFmtId="6" fontId="1" fillId="2" borderId="34" xfId="0" applyNumberFormat="1" applyFont="1" applyFill="1" applyBorder="1" applyAlignment="1">
      <alignment horizontal="center"/>
    </xf>
    <xf numFmtId="6" fontId="1" fillId="4" borderId="33" xfId="0" applyNumberFormat="1" applyFont="1" applyFill="1" applyBorder="1" applyAlignment="1">
      <alignment horizontal="center"/>
    </xf>
    <xf numFmtId="6" fontId="1" fillId="4" borderId="32" xfId="0" applyNumberFormat="1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2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0" xfId="0" applyFont="1" applyFill="1" applyBorder="1"/>
    <xf numFmtId="0" fontId="3" fillId="0" borderId="16" xfId="0" applyFont="1" applyBorder="1"/>
    <xf numFmtId="0" fontId="0" fillId="0" borderId="37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6" fontId="1" fillId="4" borderId="41" xfId="0" applyNumberFormat="1" applyFont="1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6" borderId="37" xfId="0" applyFont="1" applyFill="1" applyBorder="1" applyAlignment="1">
      <alignment horizontal="center"/>
    </xf>
    <xf numFmtId="0" fontId="0" fillId="6" borderId="36" xfId="0" applyFont="1" applyFill="1" applyBorder="1" applyAlignment="1">
      <alignment horizontal="center"/>
    </xf>
    <xf numFmtId="0" fontId="0" fillId="6" borderId="38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7" fillId="0" borderId="35" xfId="0" applyFont="1" applyFill="1" applyBorder="1"/>
    <xf numFmtId="0" fontId="7" fillId="0" borderId="16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0" fillId="6" borderId="24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6" fontId="1" fillId="2" borderId="47" xfId="0" applyNumberFormat="1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6" fontId="1" fillId="2" borderId="41" xfId="0" applyNumberFormat="1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10" fillId="0" borderId="0" xfId="0" applyFont="1" applyFill="1" applyBorder="1"/>
    <xf numFmtId="0" fontId="0" fillId="6" borderId="40" xfId="0" applyFont="1" applyFill="1" applyBorder="1" applyAlignment="1">
      <alignment horizontal="center"/>
    </xf>
    <xf numFmtId="0" fontId="0" fillId="6" borderId="39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6" borderId="31" xfId="0" applyFont="1" applyFill="1" applyBorder="1" applyAlignment="1">
      <alignment horizontal="center"/>
    </xf>
    <xf numFmtId="0" fontId="0" fillId="5" borderId="46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44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48" xfId="0" applyFont="1" applyFill="1" applyBorder="1" applyAlignment="1">
      <alignment horizontal="center"/>
    </xf>
    <xf numFmtId="0" fontId="3" fillId="0" borderId="50" xfId="0" applyFont="1" applyBorder="1"/>
    <xf numFmtId="0" fontId="1" fillId="0" borderId="51" xfId="0" applyFont="1" applyFill="1" applyBorder="1"/>
    <xf numFmtId="0" fontId="1" fillId="0" borderId="50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0" fillId="6" borderId="52" xfId="0" applyFont="1" applyFill="1" applyBorder="1" applyAlignment="1">
      <alignment horizontal="center"/>
    </xf>
    <xf numFmtId="0" fontId="0" fillId="6" borderId="49" xfId="0" applyFont="1" applyFill="1" applyBorder="1" applyAlignment="1">
      <alignment horizontal="center"/>
    </xf>
    <xf numFmtId="0" fontId="0" fillId="6" borderId="53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1" fillId="2" borderId="55" xfId="0" applyFont="1" applyFill="1" applyBorder="1"/>
    <xf numFmtId="0" fontId="0" fillId="5" borderId="9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7" fillId="3" borderId="35" xfId="0" applyFont="1" applyFill="1" applyBorder="1"/>
    <xf numFmtId="0" fontId="7" fillId="0" borderId="3" xfId="0" applyFont="1" applyBorder="1"/>
    <xf numFmtId="0" fontId="7" fillId="3" borderId="16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5" borderId="40" xfId="0" applyFont="1" applyFill="1" applyBorder="1" applyAlignment="1">
      <alignment horizontal="center"/>
    </xf>
    <xf numFmtId="0" fontId="0" fillId="5" borderId="39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2" borderId="56" xfId="0" applyFont="1" applyFill="1" applyBorder="1"/>
    <xf numFmtId="16" fontId="1" fillId="2" borderId="28" xfId="0" applyNumberFormat="1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5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0" fillId="5" borderId="52" xfId="0" applyFont="1" applyFill="1" applyBorder="1" applyAlignment="1">
      <alignment horizontal="center"/>
    </xf>
    <xf numFmtId="0" fontId="0" fillId="5" borderId="54" xfId="0" applyFont="1" applyFill="1" applyBorder="1" applyAlignment="1">
      <alignment horizontal="center"/>
    </xf>
    <xf numFmtId="0" fontId="0" fillId="5" borderId="5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127000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703917" cy="984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275167</xdr:rowOff>
    </xdr:from>
    <xdr:to>
      <xdr:col>1</xdr:col>
      <xdr:colOff>1407583</xdr:colOff>
      <xdr:row>4</xdr:row>
      <xdr:rowOff>183092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5167"/>
          <a:ext cx="1746250" cy="945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tabSelected="1" zoomScale="90" zoomScaleNormal="90" workbookViewId="0">
      <selection activeCell="AG17" sqref="AG17"/>
    </sheetView>
  </sheetViews>
  <sheetFormatPr defaultRowHeight="15" x14ac:dyDescent="0.25"/>
  <cols>
    <col min="1" max="1" width="5.140625" customWidth="1"/>
    <col min="2" max="2" width="20" customWidth="1"/>
    <col min="3" max="3" width="10.85546875" customWidth="1"/>
    <col min="4" max="4" width="8.7109375" customWidth="1"/>
    <col min="5" max="13" width="4.140625" style="1" customWidth="1"/>
    <col min="14" max="25" width="4.140625" style="49" customWidth="1"/>
    <col min="26" max="26" width="6.42578125" style="1" customWidth="1"/>
    <col min="27" max="27" width="4.140625" style="1" customWidth="1"/>
    <col min="28" max="28" width="4.140625" style="49" customWidth="1"/>
    <col min="29" max="29" width="4.140625" style="1" customWidth="1"/>
    <col min="30" max="30" width="8.5703125" style="1" customWidth="1"/>
  </cols>
  <sheetData>
    <row r="1" spans="1:33" ht="27" customHeight="1" x14ac:dyDescent="0.25">
      <c r="A1" s="158" t="s">
        <v>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5"/>
      <c r="AG1" s="5"/>
    </row>
    <row r="2" spans="1:33" ht="20.25" customHeight="1" thickBot="1" x14ac:dyDescent="0.3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5"/>
      <c r="AG2" s="5"/>
    </row>
    <row r="3" spans="1:33" x14ac:dyDescent="0.25">
      <c r="A3" s="159"/>
      <c r="B3" s="159"/>
      <c r="C3" s="159"/>
      <c r="D3" s="159"/>
      <c r="E3" s="161" t="s">
        <v>12</v>
      </c>
      <c r="F3" s="155"/>
      <c r="G3" s="156"/>
      <c r="H3" s="161" t="s">
        <v>11</v>
      </c>
      <c r="I3" s="155"/>
      <c r="J3" s="156"/>
      <c r="K3" s="161" t="s">
        <v>11</v>
      </c>
      <c r="L3" s="155"/>
      <c r="M3" s="155"/>
      <c r="N3" s="161" t="s">
        <v>12</v>
      </c>
      <c r="O3" s="155"/>
      <c r="P3" s="156"/>
      <c r="Q3" s="155" t="s">
        <v>37</v>
      </c>
      <c r="R3" s="155"/>
      <c r="S3" s="155"/>
      <c r="T3" s="161" t="s">
        <v>12</v>
      </c>
      <c r="U3" s="155"/>
      <c r="V3" s="156"/>
      <c r="W3" s="155" t="s">
        <v>11</v>
      </c>
      <c r="X3" s="155"/>
      <c r="Y3" s="156"/>
      <c r="Z3" s="162" t="s">
        <v>1</v>
      </c>
      <c r="AA3" s="164" t="s">
        <v>10</v>
      </c>
      <c r="AB3" s="165"/>
      <c r="AC3" s="165"/>
      <c r="AD3" s="168" t="s">
        <v>8</v>
      </c>
      <c r="AE3" s="162" t="s">
        <v>9</v>
      </c>
    </row>
    <row r="4" spans="1:33" ht="15.75" thickBot="1" x14ac:dyDescent="0.3">
      <c r="A4" s="160"/>
      <c r="B4" s="160"/>
      <c r="C4" s="160"/>
      <c r="D4" s="160"/>
      <c r="E4" s="152">
        <v>43169</v>
      </c>
      <c r="F4" s="153"/>
      <c r="G4" s="154"/>
      <c r="H4" s="152">
        <v>43225</v>
      </c>
      <c r="I4" s="153"/>
      <c r="J4" s="154"/>
      <c r="K4" s="152">
        <v>43253</v>
      </c>
      <c r="L4" s="153"/>
      <c r="M4" s="153"/>
      <c r="N4" s="152">
        <v>43309</v>
      </c>
      <c r="O4" s="153"/>
      <c r="P4" s="154"/>
      <c r="Q4" s="153">
        <v>43337</v>
      </c>
      <c r="R4" s="153"/>
      <c r="S4" s="153"/>
      <c r="T4" s="152">
        <v>43358</v>
      </c>
      <c r="U4" s="153"/>
      <c r="V4" s="154"/>
      <c r="W4" s="153">
        <v>43407</v>
      </c>
      <c r="X4" s="153"/>
      <c r="Y4" s="154"/>
      <c r="Z4" s="163"/>
      <c r="AA4" s="166"/>
      <c r="AB4" s="167"/>
      <c r="AC4" s="167"/>
      <c r="AD4" s="169"/>
      <c r="AE4" s="163"/>
    </row>
    <row r="5" spans="1:33" s="2" customFormat="1" ht="47.25" customHeight="1" thickBot="1" x14ac:dyDescent="0.3">
      <c r="A5" s="56" t="s">
        <v>0</v>
      </c>
      <c r="B5" s="33" t="s">
        <v>4</v>
      </c>
      <c r="C5" s="11" t="s">
        <v>3</v>
      </c>
      <c r="D5" s="29" t="s">
        <v>5</v>
      </c>
      <c r="E5" s="57">
        <v>1</v>
      </c>
      <c r="F5" s="58">
        <v>2</v>
      </c>
      <c r="G5" s="59">
        <v>3</v>
      </c>
      <c r="H5" s="57">
        <v>1</v>
      </c>
      <c r="I5" s="58">
        <v>2</v>
      </c>
      <c r="J5" s="59">
        <v>3</v>
      </c>
      <c r="K5" s="57">
        <v>1</v>
      </c>
      <c r="L5" s="55">
        <v>2</v>
      </c>
      <c r="M5" s="100">
        <v>3</v>
      </c>
      <c r="N5" s="57">
        <v>1</v>
      </c>
      <c r="O5" s="55">
        <v>2</v>
      </c>
      <c r="P5" s="59">
        <v>3</v>
      </c>
      <c r="Q5" s="103">
        <v>1</v>
      </c>
      <c r="R5" s="55">
        <v>2</v>
      </c>
      <c r="S5" s="100">
        <v>3</v>
      </c>
      <c r="T5" s="57">
        <v>1</v>
      </c>
      <c r="U5" s="55">
        <v>2</v>
      </c>
      <c r="V5" s="59">
        <v>3</v>
      </c>
      <c r="W5" s="57">
        <v>1</v>
      </c>
      <c r="X5" s="55">
        <v>2</v>
      </c>
      <c r="Y5" s="59">
        <v>3</v>
      </c>
      <c r="Z5" s="163"/>
      <c r="AA5" s="60" t="s">
        <v>6</v>
      </c>
      <c r="AB5" s="77" t="s">
        <v>7</v>
      </c>
      <c r="AC5" s="61" t="s">
        <v>34</v>
      </c>
      <c r="AD5" s="169"/>
      <c r="AE5" s="163"/>
    </row>
    <row r="6" spans="1:33" ht="15.75" thickBot="1" x14ac:dyDescent="0.3">
      <c r="A6" s="66">
        <v>1</v>
      </c>
      <c r="B6" s="133" t="s">
        <v>24</v>
      </c>
      <c r="C6" s="135">
        <v>6669</v>
      </c>
      <c r="D6" s="137">
        <v>61</v>
      </c>
      <c r="E6" s="67">
        <v>35</v>
      </c>
      <c r="F6" s="68">
        <v>35</v>
      </c>
      <c r="G6" s="69">
        <v>35</v>
      </c>
      <c r="H6" s="81"/>
      <c r="I6" s="82"/>
      <c r="J6" s="83"/>
      <c r="K6" s="67">
        <v>27</v>
      </c>
      <c r="L6" s="70">
        <v>29</v>
      </c>
      <c r="M6" s="101">
        <v>28</v>
      </c>
      <c r="N6" s="142">
        <v>0</v>
      </c>
      <c r="O6" s="143">
        <v>0</v>
      </c>
      <c r="P6" s="144">
        <v>0</v>
      </c>
      <c r="Q6" s="68">
        <v>30</v>
      </c>
      <c r="R6" s="70">
        <v>30</v>
      </c>
      <c r="S6" s="68">
        <v>35</v>
      </c>
      <c r="T6" s="71">
        <v>35</v>
      </c>
      <c r="U6" s="70">
        <v>30</v>
      </c>
      <c r="V6" s="72">
        <v>35</v>
      </c>
      <c r="W6" s="71">
        <v>29</v>
      </c>
      <c r="X6" s="70">
        <v>28</v>
      </c>
      <c r="Y6" s="72">
        <v>27</v>
      </c>
      <c r="Z6" s="73">
        <f>SUM(E6:Y6)</f>
        <v>468</v>
      </c>
      <c r="AA6" s="74">
        <f>SMALL(E6:Y6,1)</f>
        <v>0</v>
      </c>
      <c r="AB6" s="78">
        <f>SMALL(E6:Y6,2)</f>
        <v>0</v>
      </c>
      <c r="AC6" s="75">
        <f>SMALL(E6:Y6,3)</f>
        <v>0</v>
      </c>
      <c r="AD6" s="76">
        <f>SUM(AA6+AB6+AC6)</f>
        <v>0</v>
      </c>
      <c r="AE6" s="10">
        <f>SUM(Z6-AD6)</f>
        <v>468</v>
      </c>
    </row>
    <row r="7" spans="1:33" ht="15.75" thickBot="1" x14ac:dyDescent="0.3">
      <c r="A7" s="6">
        <v>2</v>
      </c>
      <c r="B7" s="19" t="s">
        <v>25</v>
      </c>
      <c r="C7" s="20">
        <v>6219</v>
      </c>
      <c r="D7" s="21">
        <v>14</v>
      </c>
      <c r="E7" s="22">
        <v>32</v>
      </c>
      <c r="F7" s="23">
        <v>27</v>
      </c>
      <c r="G7" s="24">
        <v>30</v>
      </c>
      <c r="H7" s="84"/>
      <c r="I7" s="85"/>
      <c r="J7" s="86"/>
      <c r="K7" s="22">
        <v>32</v>
      </c>
      <c r="L7" s="25">
        <v>35</v>
      </c>
      <c r="M7" s="102">
        <v>25</v>
      </c>
      <c r="N7" s="22">
        <v>29</v>
      </c>
      <c r="O7" s="23">
        <v>29</v>
      </c>
      <c r="P7" s="24">
        <v>27</v>
      </c>
      <c r="Q7" s="23">
        <v>29</v>
      </c>
      <c r="R7" s="25">
        <v>26</v>
      </c>
      <c r="S7" s="23">
        <v>32</v>
      </c>
      <c r="T7" s="51">
        <v>32</v>
      </c>
      <c r="U7" s="25">
        <v>35</v>
      </c>
      <c r="V7" s="52">
        <v>32</v>
      </c>
      <c r="W7" s="51">
        <v>30</v>
      </c>
      <c r="X7" s="25">
        <v>27</v>
      </c>
      <c r="Y7" s="52">
        <v>35</v>
      </c>
      <c r="Z7" s="12">
        <f>SUM(E7:Y7)</f>
        <v>544</v>
      </c>
      <c r="AA7" s="16">
        <f>SMALL(E7:Y7,1)</f>
        <v>25</v>
      </c>
      <c r="AB7" s="79">
        <f>SMALL(E7:Y7,2)</f>
        <v>26</v>
      </c>
      <c r="AC7" s="17">
        <f>SMALL(E7:Y7,3)</f>
        <v>27</v>
      </c>
      <c r="AD7" s="18">
        <f>SUM(AA7+AB7+AC7)</f>
        <v>78</v>
      </c>
      <c r="AE7" s="10">
        <f>SUM(Z7-AD7)</f>
        <v>466</v>
      </c>
    </row>
    <row r="8" spans="1:33" ht="15.75" thickBot="1" x14ac:dyDescent="0.3">
      <c r="A8" s="6">
        <v>3</v>
      </c>
      <c r="B8" s="134" t="s">
        <v>27</v>
      </c>
      <c r="C8" s="136">
        <v>6324</v>
      </c>
      <c r="D8" s="138">
        <v>19</v>
      </c>
      <c r="E8" s="22">
        <v>21</v>
      </c>
      <c r="F8" s="23">
        <v>32</v>
      </c>
      <c r="G8" s="24">
        <v>32</v>
      </c>
      <c r="H8" s="84"/>
      <c r="I8" s="85"/>
      <c r="J8" s="86"/>
      <c r="K8" s="22">
        <v>35</v>
      </c>
      <c r="L8" s="25">
        <v>32</v>
      </c>
      <c r="M8" s="102">
        <v>35</v>
      </c>
      <c r="N8" s="51">
        <v>30</v>
      </c>
      <c r="O8" s="25">
        <v>32</v>
      </c>
      <c r="P8" s="52">
        <v>29</v>
      </c>
      <c r="Q8" s="23">
        <v>32</v>
      </c>
      <c r="R8" s="25">
        <v>32</v>
      </c>
      <c r="S8" s="23">
        <v>30</v>
      </c>
      <c r="T8" s="51">
        <v>27</v>
      </c>
      <c r="U8" s="25">
        <v>25</v>
      </c>
      <c r="V8" s="52">
        <v>25</v>
      </c>
      <c r="W8" s="51">
        <v>27</v>
      </c>
      <c r="X8" s="25">
        <v>19</v>
      </c>
      <c r="Y8" s="52">
        <v>29</v>
      </c>
      <c r="Z8" s="12">
        <f>SUM(E8:Y8)</f>
        <v>524</v>
      </c>
      <c r="AA8" s="16">
        <f>SMALL(E8:Y8,1)</f>
        <v>19</v>
      </c>
      <c r="AB8" s="79">
        <f>SMALL(E8:Y8,2)</f>
        <v>21</v>
      </c>
      <c r="AC8" s="17">
        <f>SMALL(E8:Y8,3)</f>
        <v>25</v>
      </c>
      <c r="AD8" s="18">
        <f>SUM(AA8+AB8+AC8)</f>
        <v>65</v>
      </c>
      <c r="AE8" s="10">
        <f>SUM(Z8-AD8)</f>
        <v>459</v>
      </c>
    </row>
    <row r="9" spans="1:33" ht="15.75" thickBot="1" x14ac:dyDescent="0.3">
      <c r="A9" s="6">
        <v>4</v>
      </c>
      <c r="B9" s="26" t="s">
        <v>28</v>
      </c>
      <c r="C9" s="27">
        <v>2284</v>
      </c>
      <c r="D9" s="28">
        <v>12</v>
      </c>
      <c r="E9" s="22">
        <v>26</v>
      </c>
      <c r="F9" s="23">
        <v>29</v>
      </c>
      <c r="G9" s="24">
        <v>29</v>
      </c>
      <c r="H9" s="84"/>
      <c r="I9" s="85"/>
      <c r="J9" s="86"/>
      <c r="K9" s="22">
        <v>25</v>
      </c>
      <c r="L9" s="25">
        <v>25</v>
      </c>
      <c r="M9" s="102">
        <v>32</v>
      </c>
      <c r="N9" s="22">
        <v>35</v>
      </c>
      <c r="O9" s="23">
        <v>35</v>
      </c>
      <c r="P9" s="24">
        <v>30</v>
      </c>
      <c r="Q9" s="23">
        <v>28</v>
      </c>
      <c r="R9" s="25">
        <v>28</v>
      </c>
      <c r="S9" s="23">
        <v>28</v>
      </c>
      <c r="T9" s="51">
        <v>30</v>
      </c>
      <c r="U9" s="25">
        <v>24</v>
      </c>
      <c r="V9" s="52">
        <v>26</v>
      </c>
      <c r="W9" s="51">
        <v>32</v>
      </c>
      <c r="X9" s="25">
        <v>35</v>
      </c>
      <c r="Y9" s="52">
        <v>32</v>
      </c>
      <c r="Z9" s="12">
        <f>SUM(E9:Y9)</f>
        <v>529</v>
      </c>
      <c r="AA9" s="16">
        <f>SMALL(E9:Y9,1)</f>
        <v>24</v>
      </c>
      <c r="AB9" s="79">
        <f>SMALL(E9:Y9,2)</f>
        <v>25</v>
      </c>
      <c r="AC9" s="17">
        <f>SMALL(E9:Y9,3)</f>
        <v>25</v>
      </c>
      <c r="AD9" s="18">
        <f>SUM(AA9+AB9+AC9)</f>
        <v>74</v>
      </c>
      <c r="AE9" s="10">
        <f>SUM(Z9-AD9)</f>
        <v>455</v>
      </c>
    </row>
    <row r="10" spans="1:33" ht="15.75" thickBot="1" x14ac:dyDescent="0.3">
      <c r="A10" s="6">
        <v>5</v>
      </c>
      <c r="B10" s="26" t="s">
        <v>26</v>
      </c>
      <c r="C10" s="27">
        <v>6455</v>
      </c>
      <c r="D10" s="28">
        <v>446</v>
      </c>
      <c r="E10" s="22">
        <v>29</v>
      </c>
      <c r="F10" s="23">
        <v>30</v>
      </c>
      <c r="G10" s="24">
        <v>28</v>
      </c>
      <c r="H10" s="84"/>
      <c r="I10" s="85"/>
      <c r="J10" s="86"/>
      <c r="K10" s="22">
        <v>26</v>
      </c>
      <c r="L10" s="25">
        <v>24</v>
      </c>
      <c r="M10" s="102">
        <v>30</v>
      </c>
      <c r="N10" s="53">
        <v>0</v>
      </c>
      <c r="O10" s="46">
        <v>0</v>
      </c>
      <c r="P10" s="54">
        <v>0</v>
      </c>
      <c r="Q10" s="22">
        <v>35</v>
      </c>
      <c r="R10" s="23">
        <v>35</v>
      </c>
      <c r="S10" s="24">
        <v>26</v>
      </c>
      <c r="T10" s="51">
        <v>29</v>
      </c>
      <c r="U10" s="25">
        <v>27</v>
      </c>
      <c r="V10" s="52">
        <v>28</v>
      </c>
      <c r="W10" s="51">
        <v>25</v>
      </c>
      <c r="X10" s="25">
        <v>30</v>
      </c>
      <c r="Y10" s="52">
        <v>28</v>
      </c>
      <c r="Z10" s="12">
        <f>SUM(E10:Y10)</f>
        <v>430</v>
      </c>
      <c r="AA10" s="16">
        <f>SMALL(E10:Y10,1)</f>
        <v>0</v>
      </c>
      <c r="AB10" s="79">
        <f>SMALL(E10:Y10,2)</f>
        <v>0</v>
      </c>
      <c r="AC10" s="17">
        <f>SMALL(E10:Y10,3)</f>
        <v>0</v>
      </c>
      <c r="AD10" s="18">
        <f>SUM(AA10+AB10+AC10)</f>
        <v>0</v>
      </c>
      <c r="AE10" s="10">
        <f>SUM(Z10-AD10)</f>
        <v>430</v>
      </c>
    </row>
    <row r="11" spans="1:33" ht="15.75" thickBot="1" x14ac:dyDescent="0.3">
      <c r="A11" s="6">
        <v>6</v>
      </c>
      <c r="B11" s="26" t="s">
        <v>33</v>
      </c>
      <c r="C11" s="27">
        <v>2769</v>
      </c>
      <c r="D11" s="28">
        <v>51</v>
      </c>
      <c r="E11" s="22">
        <v>23</v>
      </c>
      <c r="F11" s="23">
        <v>23</v>
      </c>
      <c r="G11" s="24">
        <v>22</v>
      </c>
      <c r="H11" s="84"/>
      <c r="I11" s="85"/>
      <c r="J11" s="86"/>
      <c r="K11" s="22">
        <v>30</v>
      </c>
      <c r="L11" s="25">
        <v>27</v>
      </c>
      <c r="M11" s="102">
        <v>27</v>
      </c>
      <c r="N11" s="22">
        <v>26</v>
      </c>
      <c r="O11" s="23">
        <v>27</v>
      </c>
      <c r="P11" s="24">
        <v>28</v>
      </c>
      <c r="Q11" s="41">
        <v>0</v>
      </c>
      <c r="R11" s="46">
        <v>0</v>
      </c>
      <c r="S11" s="41">
        <v>0</v>
      </c>
      <c r="T11" s="139">
        <v>25</v>
      </c>
      <c r="U11" s="140">
        <v>26</v>
      </c>
      <c r="V11" s="141">
        <v>24</v>
      </c>
      <c r="W11" s="51">
        <v>28</v>
      </c>
      <c r="X11" s="25">
        <v>24</v>
      </c>
      <c r="Y11" s="52">
        <v>30</v>
      </c>
      <c r="Z11" s="12">
        <f>SUM(E11:Y11)</f>
        <v>390</v>
      </c>
      <c r="AA11" s="16">
        <f>SMALL(E11:Y11,1)</f>
        <v>0</v>
      </c>
      <c r="AB11" s="79">
        <f>SMALL(E11:Y11,2)</f>
        <v>0</v>
      </c>
      <c r="AC11" s="17">
        <f>SMALL(E11:Y11,3)</f>
        <v>0</v>
      </c>
      <c r="AD11" s="18">
        <f>SUM(AA11+AB11+AC11)</f>
        <v>0</v>
      </c>
      <c r="AE11" s="10">
        <f>SUM(Z11-AD11)</f>
        <v>390</v>
      </c>
    </row>
    <row r="12" spans="1:33" ht="15.75" thickBot="1" x14ac:dyDescent="0.3">
      <c r="A12" s="6">
        <v>7</v>
      </c>
      <c r="B12" s="26" t="s">
        <v>13</v>
      </c>
      <c r="C12" s="27">
        <v>1614</v>
      </c>
      <c r="D12" s="28">
        <v>20</v>
      </c>
      <c r="E12" s="40">
        <v>0</v>
      </c>
      <c r="F12" s="41">
        <v>0</v>
      </c>
      <c r="G12" s="42">
        <v>0</v>
      </c>
      <c r="H12" s="84"/>
      <c r="I12" s="85"/>
      <c r="J12" s="86"/>
      <c r="K12" s="40">
        <v>0</v>
      </c>
      <c r="L12" s="46">
        <v>0</v>
      </c>
      <c r="M12" s="104">
        <v>0</v>
      </c>
      <c r="N12" s="51">
        <v>27</v>
      </c>
      <c r="O12" s="25">
        <v>30</v>
      </c>
      <c r="P12" s="52">
        <v>35</v>
      </c>
      <c r="Q12" s="22">
        <v>0</v>
      </c>
      <c r="R12" s="23">
        <v>29</v>
      </c>
      <c r="S12" s="24">
        <v>29</v>
      </c>
      <c r="T12" s="51">
        <v>24</v>
      </c>
      <c r="U12" s="25">
        <v>32</v>
      </c>
      <c r="V12" s="52">
        <v>29</v>
      </c>
      <c r="W12" s="51">
        <v>35</v>
      </c>
      <c r="X12" s="25">
        <v>32</v>
      </c>
      <c r="Y12" s="52">
        <v>24</v>
      </c>
      <c r="Z12" s="12">
        <f>SUM(E12:Y12)</f>
        <v>326</v>
      </c>
      <c r="AA12" s="16">
        <f>SMALL(E12:Y12,1)</f>
        <v>0</v>
      </c>
      <c r="AB12" s="79">
        <f>SMALL(E12:Y12,2)</f>
        <v>0</v>
      </c>
      <c r="AC12" s="17">
        <f>SMALL(E12:Y12,2)</f>
        <v>0</v>
      </c>
      <c r="AD12" s="18">
        <f>SUM(AA12:AC12)</f>
        <v>0</v>
      </c>
      <c r="AE12" s="10">
        <f>SUM(Z12-AD12)</f>
        <v>326</v>
      </c>
    </row>
    <row r="13" spans="1:33" ht="15.75" thickBot="1" x14ac:dyDescent="0.3">
      <c r="A13" s="6">
        <v>8</v>
      </c>
      <c r="B13" s="26" t="s">
        <v>29</v>
      </c>
      <c r="C13" s="27">
        <v>6005</v>
      </c>
      <c r="D13" s="28">
        <v>35</v>
      </c>
      <c r="E13" s="22">
        <v>30</v>
      </c>
      <c r="F13" s="23">
        <v>26</v>
      </c>
      <c r="G13" s="24">
        <v>27</v>
      </c>
      <c r="H13" s="84"/>
      <c r="I13" s="85"/>
      <c r="J13" s="86"/>
      <c r="K13" s="22">
        <v>29</v>
      </c>
      <c r="L13" s="25">
        <v>26</v>
      </c>
      <c r="M13" s="102">
        <v>29</v>
      </c>
      <c r="N13" s="51">
        <v>28</v>
      </c>
      <c r="O13" s="25">
        <v>28</v>
      </c>
      <c r="P13" s="52">
        <v>26</v>
      </c>
      <c r="Q13" s="40">
        <v>0</v>
      </c>
      <c r="R13" s="41">
        <v>0</v>
      </c>
      <c r="S13" s="42">
        <v>0</v>
      </c>
      <c r="T13" s="44">
        <v>0</v>
      </c>
      <c r="U13" s="45">
        <v>0</v>
      </c>
      <c r="V13" s="115">
        <v>0</v>
      </c>
      <c r="W13" s="53">
        <v>0</v>
      </c>
      <c r="X13" s="46">
        <v>0</v>
      </c>
      <c r="Y13" s="54">
        <v>0</v>
      </c>
      <c r="Z13" s="12">
        <f>SUM(E13:Y13)</f>
        <v>249</v>
      </c>
      <c r="AA13" s="16">
        <f>SMALL(E13:Y13,1)</f>
        <v>0</v>
      </c>
      <c r="AB13" s="79">
        <f>SMALL(E13:Y13,2)</f>
        <v>0</v>
      </c>
      <c r="AC13" s="17">
        <f>SMALL(E13:Y13,3)</f>
        <v>0</v>
      </c>
      <c r="AD13" s="18">
        <f>SUM(AA13+AB13+AC13)</f>
        <v>0</v>
      </c>
      <c r="AE13" s="10">
        <f>SUM(Z13-AD13)</f>
        <v>249</v>
      </c>
    </row>
    <row r="14" spans="1:33" ht="15.75" thickBot="1" x14ac:dyDescent="0.3">
      <c r="A14" s="6">
        <v>9</v>
      </c>
      <c r="B14" s="26" t="s">
        <v>31</v>
      </c>
      <c r="C14" s="27">
        <v>5754</v>
      </c>
      <c r="D14" s="28">
        <v>94</v>
      </c>
      <c r="E14" s="22">
        <v>25</v>
      </c>
      <c r="F14" s="23">
        <v>22</v>
      </c>
      <c r="G14" s="24">
        <v>26</v>
      </c>
      <c r="H14" s="84"/>
      <c r="I14" s="85"/>
      <c r="J14" s="86"/>
      <c r="K14" s="22">
        <v>28</v>
      </c>
      <c r="L14" s="25">
        <v>28</v>
      </c>
      <c r="M14" s="102">
        <v>26</v>
      </c>
      <c r="N14" s="40">
        <v>0</v>
      </c>
      <c r="O14" s="41">
        <v>0</v>
      </c>
      <c r="P14" s="42">
        <v>0</v>
      </c>
      <c r="Q14" s="40">
        <v>0</v>
      </c>
      <c r="R14" s="41">
        <v>0</v>
      </c>
      <c r="S14" s="42">
        <v>0</v>
      </c>
      <c r="T14" s="51">
        <v>26</v>
      </c>
      <c r="U14" s="25">
        <v>29</v>
      </c>
      <c r="V14" s="52">
        <v>27</v>
      </c>
      <c r="W14" s="53">
        <v>0</v>
      </c>
      <c r="X14" s="46">
        <v>0</v>
      </c>
      <c r="Y14" s="54">
        <v>0</v>
      </c>
      <c r="Z14" s="12">
        <f>SUM(E14:Y14)</f>
        <v>237</v>
      </c>
      <c r="AA14" s="16">
        <f>SMALL(E14:Y14,1)</f>
        <v>0</v>
      </c>
      <c r="AB14" s="79">
        <f>SMALL(E14:Y14,2)</f>
        <v>0</v>
      </c>
      <c r="AC14" s="17">
        <f>SMALL(E14:Y14,3)</f>
        <v>0</v>
      </c>
      <c r="AD14" s="18">
        <f>SUM(AA14+AB14+AC14)</f>
        <v>0</v>
      </c>
      <c r="AE14" s="10">
        <f>SUM(Z14-AD14)</f>
        <v>237</v>
      </c>
    </row>
    <row r="15" spans="1:33" ht="15.75" thickBot="1" x14ac:dyDescent="0.3">
      <c r="A15" s="6">
        <v>10</v>
      </c>
      <c r="B15" s="26" t="s">
        <v>30</v>
      </c>
      <c r="C15" s="27">
        <v>14251</v>
      </c>
      <c r="D15" s="28">
        <v>21</v>
      </c>
      <c r="E15" s="22">
        <v>28</v>
      </c>
      <c r="F15" s="23">
        <v>28</v>
      </c>
      <c r="G15" s="24">
        <v>24</v>
      </c>
      <c r="H15" s="84"/>
      <c r="I15" s="85"/>
      <c r="J15" s="86"/>
      <c r="K15" s="22">
        <v>24</v>
      </c>
      <c r="L15" s="23">
        <v>30</v>
      </c>
      <c r="M15" s="102">
        <v>24</v>
      </c>
      <c r="N15" s="40">
        <v>0</v>
      </c>
      <c r="O15" s="41">
        <v>0</v>
      </c>
      <c r="P15" s="42">
        <v>0</v>
      </c>
      <c r="Q15" s="41">
        <v>0</v>
      </c>
      <c r="R15" s="46">
        <v>0</v>
      </c>
      <c r="S15" s="41">
        <v>0</v>
      </c>
      <c r="T15" s="53">
        <v>0</v>
      </c>
      <c r="U15" s="46">
        <v>0</v>
      </c>
      <c r="V15" s="54">
        <v>0</v>
      </c>
      <c r="W15" s="53">
        <v>0</v>
      </c>
      <c r="X15" s="46">
        <v>0</v>
      </c>
      <c r="Y15" s="54">
        <v>0</v>
      </c>
      <c r="Z15" s="12">
        <f>SUM(E15:Y15)</f>
        <v>158</v>
      </c>
      <c r="AA15" s="16">
        <f>SMALL(E15:Y15,1)</f>
        <v>0</v>
      </c>
      <c r="AB15" s="79">
        <f>SMALL(E15:Y15,2)</f>
        <v>0</v>
      </c>
      <c r="AC15" s="17">
        <f>SMALL(E15:Y15,3)</f>
        <v>0</v>
      </c>
      <c r="AD15" s="18">
        <f>SUM(AA15+AB15+AC15)</f>
        <v>0</v>
      </c>
      <c r="AE15" s="129">
        <f>SUM(Z15-AD15)</f>
        <v>158</v>
      </c>
    </row>
    <row r="16" spans="1:33" ht="15.75" thickBot="1" x14ac:dyDescent="0.3">
      <c r="A16" s="6">
        <v>11</v>
      </c>
      <c r="B16" s="26" t="s">
        <v>40</v>
      </c>
      <c r="C16" s="27">
        <v>3675</v>
      </c>
      <c r="D16" s="28">
        <v>23</v>
      </c>
      <c r="E16" s="40">
        <v>0</v>
      </c>
      <c r="F16" s="41">
        <v>0</v>
      </c>
      <c r="G16" s="42">
        <v>0</v>
      </c>
      <c r="H16" s="84"/>
      <c r="I16" s="85"/>
      <c r="J16" s="86"/>
      <c r="K16" s="40">
        <v>0</v>
      </c>
      <c r="L16" s="41">
        <v>0</v>
      </c>
      <c r="M16" s="104">
        <v>0</v>
      </c>
      <c r="N16" s="22">
        <v>32</v>
      </c>
      <c r="O16" s="23">
        <v>26</v>
      </c>
      <c r="P16" s="24">
        <v>32</v>
      </c>
      <c r="Q16" s="40">
        <v>0</v>
      </c>
      <c r="R16" s="41">
        <v>0</v>
      </c>
      <c r="S16" s="42">
        <v>0</v>
      </c>
      <c r="T16" s="44">
        <v>0</v>
      </c>
      <c r="U16" s="45">
        <v>0</v>
      </c>
      <c r="V16" s="115">
        <v>0</v>
      </c>
      <c r="W16" s="53">
        <v>0</v>
      </c>
      <c r="X16" s="46">
        <v>0</v>
      </c>
      <c r="Y16" s="54">
        <v>0</v>
      </c>
      <c r="Z16" s="12">
        <f>SUM(E16:Y16)</f>
        <v>90</v>
      </c>
      <c r="AA16" s="16">
        <f>SMALL(E16:Y16,1)</f>
        <v>0</v>
      </c>
      <c r="AB16" s="79">
        <f>SMALL(E16:Y16,2)</f>
        <v>0</v>
      </c>
      <c r="AC16" s="17">
        <f>SMALL(E16:Y16,2)</f>
        <v>0</v>
      </c>
      <c r="AD16" s="18">
        <f>SUM(AA16:AC16)</f>
        <v>0</v>
      </c>
      <c r="AE16" s="129">
        <f>SUM(Z16-AD16)</f>
        <v>90</v>
      </c>
    </row>
    <row r="17" spans="1:31" ht="15.75" thickBot="1" x14ac:dyDescent="0.3">
      <c r="A17" s="39">
        <v>12</v>
      </c>
      <c r="B17" s="62" t="s">
        <v>42</v>
      </c>
      <c r="C17" s="63">
        <v>5148</v>
      </c>
      <c r="D17" s="64">
        <v>28</v>
      </c>
      <c r="E17" s="44">
        <v>0</v>
      </c>
      <c r="F17" s="45">
        <v>0</v>
      </c>
      <c r="G17" s="115">
        <v>0</v>
      </c>
      <c r="H17" s="97"/>
      <c r="I17" s="98"/>
      <c r="J17" s="99"/>
      <c r="K17" s="44">
        <v>0</v>
      </c>
      <c r="L17" s="45">
        <v>0</v>
      </c>
      <c r="M17" s="111">
        <v>0</v>
      </c>
      <c r="N17" s="40">
        <v>0</v>
      </c>
      <c r="O17" s="46">
        <v>0</v>
      </c>
      <c r="P17" s="42">
        <v>0</v>
      </c>
      <c r="Q17" s="40">
        <v>0</v>
      </c>
      <c r="R17" s="41">
        <v>0</v>
      </c>
      <c r="S17" s="42">
        <v>0</v>
      </c>
      <c r="T17" s="139">
        <v>28</v>
      </c>
      <c r="U17" s="140">
        <v>28</v>
      </c>
      <c r="V17" s="141">
        <v>30</v>
      </c>
      <c r="W17" s="53">
        <v>0</v>
      </c>
      <c r="X17" s="46">
        <v>0</v>
      </c>
      <c r="Y17" s="54">
        <v>0</v>
      </c>
      <c r="Z17" s="145">
        <f>SUM(E17:Y17)</f>
        <v>86</v>
      </c>
      <c r="AA17" s="13">
        <f>SMALL(E17:Y17,1)</f>
        <v>0</v>
      </c>
      <c r="AB17" s="80">
        <f>SMALL(E17:Y17,2)</f>
        <v>0</v>
      </c>
      <c r="AC17" s="14">
        <f>SMALL(E17:Y17,2)</f>
        <v>0</v>
      </c>
      <c r="AD17" s="15">
        <f>SUM(AA17:AC17)</f>
        <v>0</v>
      </c>
      <c r="AE17" s="65">
        <f>SUM(Z17-AD17)</f>
        <v>86</v>
      </c>
    </row>
    <row r="18" spans="1:31" ht="15.75" thickBot="1" x14ac:dyDescent="0.3">
      <c r="A18" s="6">
        <v>13</v>
      </c>
      <c r="B18" s="26" t="s">
        <v>41</v>
      </c>
      <c r="C18" s="27">
        <v>5325</v>
      </c>
      <c r="D18" s="28">
        <v>419</v>
      </c>
      <c r="E18" s="40">
        <v>0</v>
      </c>
      <c r="F18" s="41">
        <v>0</v>
      </c>
      <c r="G18" s="42">
        <v>0</v>
      </c>
      <c r="H18" s="84"/>
      <c r="I18" s="85"/>
      <c r="J18" s="86"/>
      <c r="K18" s="40">
        <v>0</v>
      </c>
      <c r="L18" s="46">
        <v>0</v>
      </c>
      <c r="M18" s="104">
        <v>0</v>
      </c>
      <c r="N18" s="40">
        <v>0</v>
      </c>
      <c r="O18" s="46">
        <v>0</v>
      </c>
      <c r="P18" s="42">
        <v>0</v>
      </c>
      <c r="Q18" s="22">
        <v>27</v>
      </c>
      <c r="R18" s="23">
        <v>27</v>
      </c>
      <c r="S18" s="24">
        <v>27</v>
      </c>
      <c r="T18" s="44">
        <v>0</v>
      </c>
      <c r="U18" s="45">
        <v>0</v>
      </c>
      <c r="V18" s="115">
        <v>0</v>
      </c>
      <c r="W18" s="53">
        <v>0</v>
      </c>
      <c r="X18" s="46">
        <v>0</v>
      </c>
      <c r="Y18" s="54">
        <v>0</v>
      </c>
      <c r="Z18" s="12">
        <f>SUM(E18:Y18)</f>
        <v>81</v>
      </c>
      <c r="AA18" s="16">
        <f>SMALL(E18:Y18,1)</f>
        <v>0</v>
      </c>
      <c r="AB18" s="79">
        <f>SMALL(E18:Y18,2)</f>
        <v>0</v>
      </c>
      <c r="AC18" s="17">
        <f>SMALL(E18:Y18,2)</f>
        <v>0</v>
      </c>
      <c r="AD18" s="18">
        <f>SUM(AA18:AC18)</f>
        <v>0</v>
      </c>
      <c r="AE18" s="10">
        <f>SUM(Z18-AD18)</f>
        <v>81</v>
      </c>
    </row>
    <row r="19" spans="1:31" ht="15.75" thickBot="1" x14ac:dyDescent="0.3">
      <c r="A19" s="119">
        <v>14</v>
      </c>
      <c r="B19" s="120" t="s">
        <v>38</v>
      </c>
      <c r="C19" s="121">
        <v>6023</v>
      </c>
      <c r="D19" s="122">
        <v>204</v>
      </c>
      <c r="E19" s="22">
        <v>27</v>
      </c>
      <c r="F19" s="23">
        <v>25</v>
      </c>
      <c r="G19" s="24">
        <v>25</v>
      </c>
      <c r="H19" s="123"/>
      <c r="I19" s="124"/>
      <c r="J19" s="125"/>
      <c r="K19" s="40">
        <v>0</v>
      </c>
      <c r="L19" s="41">
        <v>0</v>
      </c>
      <c r="M19" s="42">
        <v>0</v>
      </c>
      <c r="N19" s="40">
        <v>0</v>
      </c>
      <c r="O19" s="41">
        <v>0</v>
      </c>
      <c r="P19" s="42">
        <v>0</v>
      </c>
      <c r="Q19" s="40">
        <v>0</v>
      </c>
      <c r="R19" s="41">
        <v>0</v>
      </c>
      <c r="S19" s="42">
        <v>0</v>
      </c>
      <c r="T19" s="40">
        <v>0</v>
      </c>
      <c r="U19" s="41">
        <v>0</v>
      </c>
      <c r="V19" s="42">
        <v>0</v>
      </c>
      <c r="W19" s="175">
        <v>0</v>
      </c>
      <c r="X19" s="176">
        <v>0</v>
      </c>
      <c r="Y19" s="177">
        <v>0</v>
      </c>
      <c r="Z19" s="12">
        <f>SUM(E19:Y19)</f>
        <v>77</v>
      </c>
      <c r="AA19" s="16">
        <f>SMALL(E19:Y19,1)</f>
        <v>0</v>
      </c>
      <c r="AB19" s="79">
        <f>SMALL(E19:Y19,2)</f>
        <v>0</v>
      </c>
      <c r="AC19" s="17">
        <f>SMALL(E19:Y19,2)</f>
        <v>0</v>
      </c>
      <c r="AD19" s="18">
        <f>SUM(AA19:AC19)</f>
        <v>0</v>
      </c>
      <c r="AE19" s="10">
        <f>SUM(Z19-AD19)</f>
        <v>77</v>
      </c>
    </row>
    <row r="20" spans="1:31" ht="15.75" thickBot="1" x14ac:dyDescent="0.3">
      <c r="A20" s="119">
        <v>15</v>
      </c>
      <c r="B20" s="120" t="s">
        <v>44</v>
      </c>
      <c r="C20" s="121">
        <v>20309</v>
      </c>
      <c r="D20" s="122">
        <v>66</v>
      </c>
      <c r="E20" s="40">
        <v>0</v>
      </c>
      <c r="F20" s="41">
        <v>0</v>
      </c>
      <c r="G20" s="42">
        <v>0</v>
      </c>
      <c r="H20" s="123"/>
      <c r="I20" s="124"/>
      <c r="J20" s="125"/>
      <c r="K20" s="40">
        <v>0</v>
      </c>
      <c r="L20" s="41">
        <v>0</v>
      </c>
      <c r="M20" s="42">
        <v>0</v>
      </c>
      <c r="N20" s="40">
        <v>0</v>
      </c>
      <c r="O20" s="41">
        <v>0</v>
      </c>
      <c r="P20" s="42">
        <v>0</v>
      </c>
      <c r="Q20" s="40">
        <v>0</v>
      </c>
      <c r="R20" s="41">
        <v>0</v>
      </c>
      <c r="S20" s="42">
        <v>0</v>
      </c>
      <c r="T20" s="40">
        <v>0</v>
      </c>
      <c r="U20" s="41">
        <v>0</v>
      </c>
      <c r="V20" s="42">
        <v>0</v>
      </c>
      <c r="W20" s="126">
        <v>26</v>
      </c>
      <c r="X20" s="127">
        <v>26</v>
      </c>
      <c r="Y20" s="128">
        <v>23</v>
      </c>
      <c r="Z20" s="12">
        <f>SUM(E20:Y20)</f>
        <v>75</v>
      </c>
      <c r="AA20" s="16">
        <f>SMALL(E20:Y20,1)</f>
        <v>0</v>
      </c>
      <c r="AB20" s="79">
        <f>SMALL(E20:Y20,2)</f>
        <v>0</v>
      </c>
      <c r="AC20" s="17">
        <f>SMALL(E20:Y20,2)</f>
        <v>0</v>
      </c>
      <c r="AD20" s="18">
        <f>SUM(AA20:AC20)</f>
        <v>0</v>
      </c>
      <c r="AE20" s="10">
        <f>SUM(Z20-AD20)</f>
        <v>75</v>
      </c>
    </row>
    <row r="21" spans="1:31" ht="15.75" thickBot="1" x14ac:dyDescent="0.3">
      <c r="A21" s="119">
        <v>16</v>
      </c>
      <c r="B21" s="120" t="s">
        <v>43</v>
      </c>
      <c r="C21" s="121">
        <v>2924</v>
      </c>
      <c r="D21" s="122">
        <v>89</v>
      </c>
      <c r="E21" s="40">
        <v>0</v>
      </c>
      <c r="F21" s="41">
        <v>0</v>
      </c>
      <c r="G21" s="42">
        <v>0</v>
      </c>
      <c r="H21" s="123"/>
      <c r="I21" s="124"/>
      <c r="J21" s="125"/>
      <c r="K21" s="40">
        <v>0</v>
      </c>
      <c r="L21" s="41">
        <v>0</v>
      </c>
      <c r="M21" s="42">
        <v>0</v>
      </c>
      <c r="N21" s="40">
        <v>0</v>
      </c>
      <c r="O21" s="41">
        <v>0</v>
      </c>
      <c r="P21" s="42">
        <v>0</v>
      </c>
      <c r="Q21" s="40">
        <v>0</v>
      </c>
      <c r="R21" s="41">
        <v>0</v>
      </c>
      <c r="S21" s="42">
        <v>0</v>
      </c>
      <c r="T21" s="40">
        <v>0</v>
      </c>
      <c r="U21" s="41">
        <v>0</v>
      </c>
      <c r="V21" s="42">
        <v>0</v>
      </c>
      <c r="W21" s="126">
        <v>20</v>
      </c>
      <c r="X21" s="127">
        <v>29</v>
      </c>
      <c r="Y21" s="128">
        <v>26</v>
      </c>
      <c r="Z21" s="12">
        <f>SUM(E21:Y21)</f>
        <v>75</v>
      </c>
      <c r="AA21" s="16">
        <f>SMALL(E21:Y21,1)</f>
        <v>0</v>
      </c>
      <c r="AB21" s="79">
        <f>SMALL(E21:Y21,2)</f>
        <v>0</v>
      </c>
      <c r="AC21" s="17">
        <f>SMALL(E21:Y21,2)</f>
        <v>0</v>
      </c>
      <c r="AD21" s="18">
        <f>SUM(AA21:AC21)</f>
        <v>0</v>
      </c>
      <c r="AE21" s="10">
        <f>SUM(Z21-AD21)</f>
        <v>75</v>
      </c>
    </row>
    <row r="22" spans="1:31" ht="15.75" thickBot="1" x14ac:dyDescent="0.3">
      <c r="A22" s="119">
        <v>17</v>
      </c>
      <c r="B22" s="120" t="s">
        <v>32</v>
      </c>
      <c r="C22" s="121">
        <v>1706</v>
      </c>
      <c r="D22" s="122">
        <v>22</v>
      </c>
      <c r="E22" s="139">
        <v>24</v>
      </c>
      <c r="F22" s="140">
        <v>24</v>
      </c>
      <c r="G22" s="141">
        <v>23</v>
      </c>
      <c r="H22" s="123"/>
      <c r="I22" s="124"/>
      <c r="J22" s="125"/>
      <c r="K22" s="44">
        <v>0</v>
      </c>
      <c r="L22" s="45">
        <v>0</v>
      </c>
      <c r="M22" s="115">
        <v>0</v>
      </c>
      <c r="N22" s="44">
        <v>0</v>
      </c>
      <c r="O22" s="45">
        <v>0</v>
      </c>
      <c r="P22" s="115">
        <v>0</v>
      </c>
      <c r="Q22" s="44">
        <v>0</v>
      </c>
      <c r="R22" s="45">
        <v>0</v>
      </c>
      <c r="S22" s="115">
        <v>0</v>
      </c>
      <c r="T22" s="40">
        <v>0</v>
      </c>
      <c r="U22" s="46">
        <v>0</v>
      </c>
      <c r="V22" s="42">
        <v>0</v>
      </c>
      <c r="W22" s="53">
        <v>0</v>
      </c>
      <c r="X22" s="46">
        <v>0</v>
      </c>
      <c r="Y22" s="54">
        <v>0</v>
      </c>
      <c r="Z22" s="12">
        <f>SUM(E22:Y22)</f>
        <v>71</v>
      </c>
      <c r="AA22" s="16">
        <f>SMALL(E22:Y22,1)</f>
        <v>0</v>
      </c>
      <c r="AB22" s="79">
        <f>SMALL(E22:Y22,2)</f>
        <v>0</v>
      </c>
      <c r="AC22" s="17">
        <f>SMALL(E22:Y22,3)</f>
        <v>0</v>
      </c>
      <c r="AD22" s="18">
        <f>SUM(AA22+AB22+AC22)</f>
        <v>0</v>
      </c>
      <c r="AE22" s="10">
        <f>SUM(Z22-AD22)</f>
        <v>71</v>
      </c>
    </row>
    <row r="23" spans="1:31" ht="15.75" thickBot="1" x14ac:dyDescent="0.3">
      <c r="A23" s="7">
        <v>18</v>
      </c>
      <c r="B23" s="30" t="s">
        <v>45</v>
      </c>
      <c r="C23" s="31">
        <v>3709</v>
      </c>
      <c r="D23" s="32">
        <v>433</v>
      </c>
      <c r="E23" s="130">
        <v>0</v>
      </c>
      <c r="F23" s="131">
        <v>0</v>
      </c>
      <c r="G23" s="132">
        <v>0</v>
      </c>
      <c r="H23" s="112"/>
      <c r="I23" s="113"/>
      <c r="J23" s="114"/>
      <c r="K23" s="130">
        <v>0</v>
      </c>
      <c r="L23" s="117">
        <v>0</v>
      </c>
      <c r="M23" s="118">
        <v>0</v>
      </c>
      <c r="N23" s="130">
        <v>0</v>
      </c>
      <c r="O23" s="117">
        <v>0</v>
      </c>
      <c r="P23" s="132">
        <v>0</v>
      </c>
      <c r="Q23" s="116">
        <v>0</v>
      </c>
      <c r="R23" s="117">
        <v>0</v>
      </c>
      <c r="S23" s="118">
        <v>0</v>
      </c>
      <c r="T23" s="130">
        <v>0</v>
      </c>
      <c r="U23" s="131">
        <v>0</v>
      </c>
      <c r="V23" s="132">
        <v>0</v>
      </c>
      <c r="W23" s="51">
        <v>20</v>
      </c>
      <c r="X23" s="25">
        <v>25</v>
      </c>
      <c r="Y23" s="52">
        <v>25</v>
      </c>
      <c r="Z23" s="146">
        <f>SUM(E23:Y23)</f>
        <v>70</v>
      </c>
      <c r="AA23" s="147">
        <f>SMALL(E23:Y23,1)</f>
        <v>0</v>
      </c>
      <c r="AB23" s="148">
        <f>SMALL(E23:Y23,2)</f>
        <v>0</v>
      </c>
      <c r="AC23" s="149">
        <f>SMALL(E23:Y23,2)</f>
        <v>0</v>
      </c>
      <c r="AD23" s="150">
        <f>SUM(AA23:AC23)</f>
        <v>0</v>
      </c>
      <c r="AE23" s="151">
        <f>SUM(Z23-AD23)</f>
        <v>70</v>
      </c>
    </row>
    <row r="24" spans="1:31" s="3" customFormat="1" x14ac:dyDescent="0.25">
      <c r="E24" s="157">
        <v>11</v>
      </c>
      <c r="F24" s="157"/>
      <c r="G24" s="157"/>
      <c r="H24" s="157"/>
      <c r="I24" s="157"/>
      <c r="J24" s="157"/>
      <c r="K24" s="157">
        <v>9</v>
      </c>
      <c r="L24" s="157"/>
      <c r="M24" s="157"/>
      <c r="N24" s="157">
        <v>7</v>
      </c>
      <c r="O24" s="157"/>
      <c r="P24" s="157"/>
      <c r="Q24" s="157">
        <v>7</v>
      </c>
      <c r="R24" s="157"/>
      <c r="S24" s="157"/>
      <c r="T24" s="157">
        <v>9</v>
      </c>
      <c r="U24" s="157"/>
      <c r="V24" s="157"/>
      <c r="W24" s="174">
        <v>10</v>
      </c>
      <c r="X24" s="174"/>
      <c r="Y24" s="174"/>
      <c r="Z24" s="9"/>
      <c r="AA24" s="9"/>
      <c r="AB24" s="48"/>
      <c r="AC24" s="9"/>
      <c r="AD24" s="9"/>
      <c r="AE24" s="4">
        <f>AVERAGE(E24:Y24)</f>
        <v>8.8333333333333339</v>
      </c>
    </row>
    <row r="25" spans="1:31" x14ac:dyDescent="0.25">
      <c r="B25" s="170" t="s">
        <v>2</v>
      </c>
      <c r="C25" s="170"/>
      <c r="D25" s="170"/>
      <c r="E25" s="170"/>
      <c r="F25" s="170"/>
      <c r="G25" s="170"/>
      <c r="H25" s="8"/>
      <c r="I25" s="8"/>
      <c r="J25" s="8"/>
      <c r="K25" s="8"/>
      <c r="L25" s="8"/>
      <c r="M25" s="8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8"/>
      <c r="AA25" s="8"/>
      <c r="AB25" s="47"/>
      <c r="AC25" s="8"/>
      <c r="AD25" s="8"/>
    </row>
    <row r="26" spans="1:31" x14ac:dyDescent="0.25">
      <c r="B26" s="170"/>
      <c r="C26" s="170"/>
      <c r="D26" s="170"/>
      <c r="E26" s="170"/>
      <c r="F26" s="170"/>
      <c r="G26" s="170"/>
      <c r="H26" s="8"/>
      <c r="I26" s="8"/>
      <c r="J26" s="8"/>
      <c r="K26" s="8"/>
      <c r="L26" s="8"/>
      <c r="M26" s="8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8"/>
      <c r="AA26" s="8"/>
      <c r="AB26" s="47"/>
      <c r="AC26" s="8"/>
      <c r="AD26" s="8"/>
    </row>
  </sheetData>
  <sortState ref="B6:AE23">
    <sortCondition descending="1" ref="AE6:AE23"/>
  </sortState>
  <mergeCells count="28">
    <mergeCell ref="B25:G26"/>
    <mergeCell ref="E24:G24"/>
    <mergeCell ref="H24:J24"/>
    <mergeCell ref="K24:M24"/>
    <mergeCell ref="Q4:S4"/>
    <mergeCell ref="Q24:S24"/>
    <mergeCell ref="A1:AE2"/>
    <mergeCell ref="A3:D4"/>
    <mergeCell ref="E3:G3"/>
    <mergeCell ref="Z3:Z5"/>
    <mergeCell ref="AA3:AC4"/>
    <mergeCell ref="AD3:AD5"/>
    <mergeCell ref="AE3:AE5"/>
    <mergeCell ref="E4:G4"/>
    <mergeCell ref="H4:J4"/>
    <mergeCell ref="K4:M4"/>
    <mergeCell ref="H3:J3"/>
    <mergeCell ref="K3:M3"/>
    <mergeCell ref="N3:P3"/>
    <mergeCell ref="N4:P4"/>
    <mergeCell ref="Q3:S3"/>
    <mergeCell ref="T3:V3"/>
    <mergeCell ref="T4:V4"/>
    <mergeCell ref="W3:Y3"/>
    <mergeCell ref="W4:Y4"/>
    <mergeCell ref="N24:P24"/>
    <mergeCell ref="T24:V24"/>
    <mergeCell ref="W24:Y2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topLeftCell="A4" zoomScale="90" zoomScaleNormal="90" workbookViewId="0">
      <selection activeCell="N19" sqref="N19"/>
    </sheetView>
  </sheetViews>
  <sheetFormatPr defaultRowHeight="15" x14ac:dyDescent="0.25"/>
  <cols>
    <col min="1" max="1" width="5.140625" customWidth="1"/>
    <col min="2" max="2" width="25" customWidth="1"/>
    <col min="3" max="3" width="9.140625" customWidth="1"/>
    <col min="4" max="4" width="8.7109375" customWidth="1"/>
    <col min="5" max="16" width="4" style="1" customWidth="1"/>
    <col min="17" max="20" width="4.5703125" style="1" customWidth="1"/>
    <col min="21" max="25" width="4.5703125" customWidth="1"/>
    <col min="26" max="26" width="6.42578125" customWidth="1"/>
    <col min="27" max="27" width="6" customWidth="1"/>
    <col min="28" max="28" width="5.42578125" customWidth="1"/>
    <col min="29" max="29" width="6.42578125" customWidth="1"/>
  </cols>
  <sheetData>
    <row r="1" spans="1:31" ht="27" customHeight="1" x14ac:dyDescent="0.25">
      <c r="A1" s="171" t="s">
        <v>39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5"/>
      <c r="W1" s="5"/>
    </row>
    <row r="2" spans="1:31" ht="20.25" customHeight="1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5"/>
      <c r="W2" s="5"/>
    </row>
    <row r="3" spans="1:31" ht="20.25" customHeight="1" thickBo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"/>
      <c r="W3" s="5"/>
    </row>
    <row r="4" spans="1:31" x14ac:dyDescent="0.25">
      <c r="A4" s="159"/>
      <c r="B4" s="159"/>
      <c r="C4" s="159"/>
      <c r="D4" s="159"/>
      <c r="E4" s="161" t="s">
        <v>12</v>
      </c>
      <c r="F4" s="155"/>
      <c r="G4" s="156"/>
      <c r="H4" s="161" t="s">
        <v>11</v>
      </c>
      <c r="I4" s="155"/>
      <c r="J4" s="156"/>
      <c r="K4" s="161" t="s">
        <v>11</v>
      </c>
      <c r="L4" s="155"/>
      <c r="M4" s="156"/>
      <c r="N4" s="161" t="s">
        <v>12</v>
      </c>
      <c r="O4" s="155"/>
      <c r="P4" s="156"/>
      <c r="Q4" s="161" t="s">
        <v>37</v>
      </c>
      <c r="R4" s="155"/>
      <c r="S4" s="156"/>
      <c r="T4" s="161" t="s">
        <v>12</v>
      </c>
      <c r="U4" s="155"/>
      <c r="V4" s="156"/>
      <c r="W4" s="161" t="s">
        <v>11</v>
      </c>
      <c r="X4" s="155"/>
      <c r="Y4" s="156"/>
      <c r="Z4" s="162" t="s">
        <v>1</v>
      </c>
      <c r="AA4" s="164" t="s">
        <v>10</v>
      </c>
      <c r="AB4" s="165"/>
      <c r="AC4" s="165"/>
      <c r="AD4" s="168" t="s">
        <v>8</v>
      </c>
      <c r="AE4" s="162" t="s">
        <v>9</v>
      </c>
    </row>
    <row r="5" spans="1:31" ht="15.75" thickBot="1" x14ac:dyDescent="0.3">
      <c r="A5" s="160"/>
      <c r="B5" s="160"/>
      <c r="C5" s="160"/>
      <c r="D5" s="160"/>
      <c r="E5" s="152">
        <v>43169</v>
      </c>
      <c r="F5" s="153"/>
      <c r="G5" s="154"/>
      <c r="H5" s="152">
        <v>43225</v>
      </c>
      <c r="I5" s="153"/>
      <c r="J5" s="154"/>
      <c r="K5" s="152">
        <v>43253</v>
      </c>
      <c r="L5" s="153"/>
      <c r="M5" s="154"/>
      <c r="N5" s="152">
        <v>43309</v>
      </c>
      <c r="O5" s="153"/>
      <c r="P5" s="154"/>
      <c r="Q5" s="152">
        <v>43337</v>
      </c>
      <c r="R5" s="153"/>
      <c r="S5" s="154"/>
      <c r="T5" s="152">
        <v>43358</v>
      </c>
      <c r="U5" s="153"/>
      <c r="V5" s="154"/>
      <c r="W5" s="152">
        <v>43407</v>
      </c>
      <c r="X5" s="153"/>
      <c r="Y5" s="154"/>
      <c r="Z5" s="163"/>
      <c r="AA5" s="166"/>
      <c r="AB5" s="167"/>
      <c r="AC5" s="167"/>
      <c r="AD5" s="169"/>
      <c r="AE5" s="163"/>
    </row>
    <row r="6" spans="1:31" s="2" customFormat="1" ht="47.25" customHeight="1" thickBot="1" x14ac:dyDescent="0.3">
      <c r="A6" s="56" t="s">
        <v>0</v>
      </c>
      <c r="B6" s="33" t="s">
        <v>4</v>
      </c>
      <c r="C6" s="11" t="s">
        <v>3</v>
      </c>
      <c r="D6" s="29" t="s">
        <v>5</v>
      </c>
      <c r="E6" s="57">
        <v>1</v>
      </c>
      <c r="F6" s="58">
        <v>2</v>
      </c>
      <c r="G6" s="59">
        <v>3</v>
      </c>
      <c r="H6" s="57">
        <v>1</v>
      </c>
      <c r="I6" s="58">
        <v>2</v>
      </c>
      <c r="J6" s="59">
        <v>3</v>
      </c>
      <c r="K6" s="57">
        <v>1</v>
      </c>
      <c r="L6" s="55">
        <v>2</v>
      </c>
      <c r="M6" s="59">
        <v>3</v>
      </c>
      <c r="N6" s="57">
        <v>1</v>
      </c>
      <c r="O6" s="55">
        <v>2</v>
      </c>
      <c r="P6" s="59">
        <v>3</v>
      </c>
      <c r="Q6" s="57">
        <v>1</v>
      </c>
      <c r="R6" s="55">
        <v>2</v>
      </c>
      <c r="S6" s="59">
        <v>3</v>
      </c>
      <c r="T6" s="57">
        <v>1</v>
      </c>
      <c r="U6" s="55">
        <v>2</v>
      </c>
      <c r="V6" s="59">
        <v>3</v>
      </c>
      <c r="W6" s="57">
        <v>1</v>
      </c>
      <c r="X6" s="55">
        <v>2</v>
      </c>
      <c r="Y6" s="59">
        <v>3</v>
      </c>
      <c r="Z6" s="163"/>
      <c r="AA6" s="60" t="s">
        <v>6</v>
      </c>
      <c r="AB6" s="77" t="s">
        <v>7</v>
      </c>
      <c r="AC6" s="61" t="s">
        <v>34</v>
      </c>
      <c r="AD6" s="169"/>
      <c r="AE6" s="163"/>
    </row>
    <row r="7" spans="1:31" ht="15.75" thickBot="1" x14ac:dyDescent="0.3">
      <c r="A7" s="66">
        <v>1</v>
      </c>
      <c r="B7" s="88" t="s">
        <v>16</v>
      </c>
      <c r="C7" s="89">
        <v>2326</v>
      </c>
      <c r="D7" s="90">
        <v>147</v>
      </c>
      <c r="E7" s="67">
        <v>30</v>
      </c>
      <c r="F7" s="68">
        <v>26</v>
      </c>
      <c r="G7" s="69">
        <v>29</v>
      </c>
      <c r="H7" s="81"/>
      <c r="I7" s="82"/>
      <c r="J7" s="83"/>
      <c r="K7" s="67">
        <v>35</v>
      </c>
      <c r="L7" s="70">
        <v>32</v>
      </c>
      <c r="M7" s="69">
        <v>35</v>
      </c>
      <c r="N7" s="106"/>
      <c r="O7" s="107"/>
      <c r="P7" s="108"/>
      <c r="Q7" s="106"/>
      <c r="R7" s="107"/>
      <c r="S7" s="108"/>
      <c r="T7" s="106"/>
      <c r="U7" s="107"/>
      <c r="V7" s="108"/>
      <c r="W7" s="82"/>
      <c r="X7" s="107"/>
      <c r="Y7" s="82"/>
      <c r="Z7" s="73">
        <f t="shared" ref="Z7:Z17" si="0">SUM(E7:Y7)</f>
        <v>187</v>
      </c>
      <c r="AA7" s="74">
        <f>SMALL(E7:Y7,1)</f>
        <v>26</v>
      </c>
      <c r="AB7" s="78">
        <f>SMALL(E7:Y7,2)</f>
        <v>29</v>
      </c>
      <c r="AC7" s="75">
        <f>SMALL(E7:Y7,3)</f>
        <v>30</v>
      </c>
      <c r="AD7" s="76">
        <f>SUM(AA7+AB7+AC7)</f>
        <v>85</v>
      </c>
      <c r="AE7" s="10">
        <f>SUM(Z7-AD7)</f>
        <v>102</v>
      </c>
    </row>
    <row r="8" spans="1:31" ht="15.75" thickBot="1" x14ac:dyDescent="0.3">
      <c r="A8" s="6">
        <v>2</v>
      </c>
      <c r="B8" s="35" t="s">
        <v>15</v>
      </c>
      <c r="C8" s="37">
        <v>1846</v>
      </c>
      <c r="D8" s="38">
        <v>77</v>
      </c>
      <c r="E8" s="22">
        <v>35</v>
      </c>
      <c r="F8" s="23">
        <v>32</v>
      </c>
      <c r="G8" s="24">
        <v>32</v>
      </c>
      <c r="H8" s="84"/>
      <c r="I8" s="85"/>
      <c r="J8" s="86"/>
      <c r="K8" s="22">
        <v>32</v>
      </c>
      <c r="L8" s="25">
        <v>35</v>
      </c>
      <c r="M8" s="24">
        <v>32</v>
      </c>
      <c r="N8" s="109"/>
      <c r="O8" s="87"/>
      <c r="P8" s="110"/>
      <c r="Q8" s="109"/>
      <c r="R8" s="87"/>
      <c r="S8" s="110"/>
      <c r="T8" s="109"/>
      <c r="U8" s="87"/>
      <c r="V8" s="110"/>
      <c r="W8" s="85"/>
      <c r="X8" s="87"/>
      <c r="Y8" s="85"/>
      <c r="Z8" s="12">
        <f t="shared" si="0"/>
        <v>198</v>
      </c>
      <c r="AA8" s="16">
        <f t="shared" ref="AA8:AA17" si="1">SMALL(E8:Y8,1)</f>
        <v>32</v>
      </c>
      <c r="AB8" s="79">
        <f t="shared" ref="AB8:AB17" si="2">SMALL(E8:Y8,2)</f>
        <v>32</v>
      </c>
      <c r="AC8" s="17">
        <f t="shared" ref="AC8:AC17" si="3">SMALL(E8:Y8,3)</f>
        <v>32</v>
      </c>
      <c r="AD8" s="18">
        <f t="shared" ref="AD8:AD17" si="4">SUM(AA8+AB8+AC8)</f>
        <v>96</v>
      </c>
      <c r="AE8" s="10">
        <f t="shared" ref="AE8:AE17" si="5">SUM(Z8-AD8)</f>
        <v>102</v>
      </c>
    </row>
    <row r="9" spans="1:31" ht="15.75" thickBot="1" x14ac:dyDescent="0.3">
      <c r="A9" s="6">
        <v>3</v>
      </c>
      <c r="B9" s="34" t="s">
        <v>18</v>
      </c>
      <c r="C9" s="27">
        <v>2384</v>
      </c>
      <c r="D9" s="28">
        <v>75</v>
      </c>
      <c r="E9" s="22">
        <v>28</v>
      </c>
      <c r="F9" s="23">
        <v>28</v>
      </c>
      <c r="G9" s="24">
        <v>28</v>
      </c>
      <c r="H9" s="84"/>
      <c r="I9" s="85"/>
      <c r="J9" s="86"/>
      <c r="K9" s="40">
        <v>0</v>
      </c>
      <c r="L9" s="46">
        <v>0</v>
      </c>
      <c r="M9" s="42">
        <v>0</v>
      </c>
      <c r="N9" s="109"/>
      <c r="O9" s="87"/>
      <c r="P9" s="110"/>
      <c r="Q9" s="109"/>
      <c r="R9" s="87"/>
      <c r="S9" s="110"/>
      <c r="T9" s="109"/>
      <c r="U9" s="87"/>
      <c r="V9" s="110"/>
      <c r="W9" s="85"/>
      <c r="X9" s="87"/>
      <c r="Y9" s="85"/>
      <c r="Z9" s="12">
        <f t="shared" si="0"/>
        <v>84</v>
      </c>
      <c r="AA9" s="16">
        <f t="shared" si="1"/>
        <v>0</v>
      </c>
      <c r="AB9" s="79">
        <f t="shared" si="2"/>
        <v>0</v>
      </c>
      <c r="AC9" s="17">
        <f t="shared" si="3"/>
        <v>0</v>
      </c>
      <c r="AD9" s="18">
        <f t="shared" si="4"/>
        <v>0</v>
      </c>
      <c r="AE9" s="10">
        <f t="shared" si="5"/>
        <v>84</v>
      </c>
    </row>
    <row r="10" spans="1:31" ht="15.75" thickBot="1" x14ac:dyDescent="0.3">
      <c r="A10" s="6">
        <v>4</v>
      </c>
      <c r="B10" s="26" t="s">
        <v>35</v>
      </c>
      <c r="C10" s="27">
        <v>1911</v>
      </c>
      <c r="D10" s="28">
        <v>76</v>
      </c>
      <c r="E10" s="40">
        <v>0</v>
      </c>
      <c r="F10" s="46">
        <v>0</v>
      </c>
      <c r="G10" s="42">
        <v>0</v>
      </c>
      <c r="H10" s="84"/>
      <c r="I10" s="85"/>
      <c r="J10" s="86"/>
      <c r="K10" s="22">
        <v>30</v>
      </c>
      <c r="L10" s="25">
        <v>30</v>
      </c>
      <c r="M10" s="24">
        <v>30</v>
      </c>
      <c r="N10" s="109"/>
      <c r="O10" s="87"/>
      <c r="P10" s="110"/>
      <c r="Q10" s="109"/>
      <c r="R10" s="87"/>
      <c r="S10" s="110"/>
      <c r="T10" s="109"/>
      <c r="U10" s="87"/>
      <c r="V10" s="110"/>
      <c r="W10" s="85"/>
      <c r="X10" s="87"/>
      <c r="Y10" s="85"/>
      <c r="Z10" s="12">
        <f t="shared" si="0"/>
        <v>90</v>
      </c>
      <c r="AA10" s="16">
        <f t="shared" si="1"/>
        <v>0</v>
      </c>
      <c r="AB10" s="79">
        <f t="shared" si="2"/>
        <v>0</v>
      </c>
      <c r="AC10" s="17">
        <f t="shared" si="3"/>
        <v>0</v>
      </c>
      <c r="AD10" s="18">
        <f t="shared" si="4"/>
        <v>0</v>
      </c>
      <c r="AE10" s="10">
        <f t="shared" si="5"/>
        <v>90</v>
      </c>
    </row>
    <row r="11" spans="1:31" ht="15.75" thickBot="1" x14ac:dyDescent="0.3">
      <c r="A11" s="6">
        <v>5</v>
      </c>
      <c r="B11" s="43" t="s">
        <v>14</v>
      </c>
      <c r="C11" s="36">
        <v>4904</v>
      </c>
      <c r="D11" s="28">
        <v>21</v>
      </c>
      <c r="E11" s="22">
        <v>32</v>
      </c>
      <c r="F11" s="23">
        <v>35</v>
      </c>
      <c r="G11" s="24">
        <v>35</v>
      </c>
      <c r="H11" s="84"/>
      <c r="I11" s="85"/>
      <c r="J11" s="86"/>
      <c r="K11" s="40">
        <v>0</v>
      </c>
      <c r="L11" s="46">
        <v>0</v>
      </c>
      <c r="M11" s="42">
        <v>0</v>
      </c>
      <c r="N11" s="109"/>
      <c r="O11" s="87"/>
      <c r="P11" s="110"/>
      <c r="Q11" s="109"/>
      <c r="R11" s="87"/>
      <c r="S11" s="110"/>
      <c r="T11" s="109"/>
      <c r="U11" s="87"/>
      <c r="V11" s="110"/>
      <c r="W11" s="85"/>
      <c r="X11" s="87"/>
      <c r="Y11" s="85"/>
      <c r="Z11" s="12">
        <f t="shared" si="0"/>
        <v>102</v>
      </c>
      <c r="AA11" s="16">
        <f t="shared" si="1"/>
        <v>0</v>
      </c>
      <c r="AB11" s="79">
        <f t="shared" si="2"/>
        <v>0</v>
      </c>
      <c r="AC11" s="17">
        <f t="shared" si="3"/>
        <v>0</v>
      </c>
      <c r="AD11" s="18">
        <f t="shared" si="4"/>
        <v>0</v>
      </c>
      <c r="AE11" s="10">
        <f t="shared" si="5"/>
        <v>102</v>
      </c>
    </row>
    <row r="12" spans="1:31" ht="15.75" thickBot="1" x14ac:dyDescent="0.3">
      <c r="A12" s="6">
        <v>6</v>
      </c>
      <c r="B12" s="26" t="s">
        <v>17</v>
      </c>
      <c r="C12" s="27">
        <v>7779</v>
      </c>
      <c r="D12" s="28">
        <v>67</v>
      </c>
      <c r="E12" s="22">
        <v>29</v>
      </c>
      <c r="F12" s="23">
        <v>29</v>
      </c>
      <c r="G12" s="24">
        <v>26</v>
      </c>
      <c r="H12" s="84"/>
      <c r="I12" s="85"/>
      <c r="J12" s="86"/>
      <c r="K12" s="40">
        <v>0</v>
      </c>
      <c r="L12" s="46">
        <v>0</v>
      </c>
      <c r="M12" s="42">
        <v>0</v>
      </c>
      <c r="N12" s="109"/>
      <c r="O12" s="87"/>
      <c r="P12" s="110"/>
      <c r="Q12" s="109"/>
      <c r="R12" s="87"/>
      <c r="S12" s="110"/>
      <c r="T12" s="109"/>
      <c r="U12" s="87"/>
      <c r="V12" s="110"/>
      <c r="W12" s="85"/>
      <c r="X12" s="87"/>
      <c r="Y12" s="85"/>
      <c r="Z12" s="12">
        <f t="shared" si="0"/>
        <v>84</v>
      </c>
      <c r="AA12" s="16">
        <f t="shared" si="1"/>
        <v>0</v>
      </c>
      <c r="AB12" s="79">
        <f t="shared" si="2"/>
        <v>0</v>
      </c>
      <c r="AC12" s="17">
        <f t="shared" si="3"/>
        <v>0</v>
      </c>
      <c r="AD12" s="18">
        <f t="shared" si="4"/>
        <v>0</v>
      </c>
      <c r="AE12" s="10">
        <f t="shared" si="5"/>
        <v>84</v>
      </c>
    </row>
    <row r="13" spans="1:31" ht="15.75" thickBot="1" x14ac:dyDescent="0.3">
      <c r="A13" s="6">
        <v>7</v>
      </c>
      <c r="B13" s="26" t="s">
        <v>19</v>
      </c>
      <c r="C13" s="27">
        <v>4678</v>
      </c>
      <c r="D13" s="28">
        <v>96</v>
      </c>
      <c r="E13" s="22">
        <v>23</v>
      </c>
      <c r="F13" s="23">
        <v>27</v>
      </c>
      <c r="G13" s="24">
        <v>30</v>
      </c>
      <c r="H13" s="84"/>
      <c r="I13" s="85"/>
      <c r="J13" s="86"/>
      <c r="K13" s="40">
        <v>0</v>
      </c>
      <c r="L13" s="46">
        <v>0</v>
      </c>
      <c r="M13" s="42">
        <v>0</v>
      </c>
      <c r="N13" s="109"/>
      <c r="O13" s="87"/>
      <c r="P13" s="110"/>
      <c r="Q13" s="109"/>
      <c r="R13" s="87"/>
      <c r="S13" s="110"/>
      <c r="T13" s="109"/>
      <c r="U13" s="87"/>
      <c r="V13" s="110"/>
      <c r="W13" s="85"/>
      <c r="X13" s="87"/>
      <c r="Y13" s="85"/>
      <c r="Z13" s="12">
        <f t="shared" si="0"/>
        <v>80</v>
      </c>
      <c r="AA13" s="16">
        <f t="shared" si="1"/>
        <v>0</v>
      </c>
      <c r="AB13" s="79">
        <f t="shared" si="2"/>
        <v>0</v>
      </c>
      <c r="AC13" s="17">
        <f t="shared" si="3"/>
        <v>0</v>
      </c>
      <c r="AD13" s="18">
        <f t="shared" si="4"/>
        <v>0</v>
      </c>
      <c r="AE13" s="10">
        <f t="shared" si="5"/>
        <v>80</v>
      </c>
    </row>
    <row r="14" spans="1:31" ht="15.75" thickBot="1" x14ac:dyDescent="0.3">
      <c r="A14" s="6">
        <v>8</v>
      </c>
      <c r="B14" s="26" t="s">
        <v>20</v>
      </c>
      <c r="C14" s="27">
        <v>2094</v>
      </c>
      <c r="D14" s="28">
        <v>43</v>
      </c>
      <c r="E14" s="22">
        <v>25</v>
      </c>
      <c r="F14" s="23">
        <v>30</v>
      </c>
      <c r="G14" s="24">
        <v>23</v>
      </c>
      <c r="H14" s="84"/>
      <c r="I14" s="85"/>
      <c r="J14" s="86"/>
      <c r="K14" s="40">
        <v>0</v>
      </c>
      <c r="L14" s="46">
        <v>0</v>
      </c>
      <c r="M14" s="42">
        <v>0</v>
      </c>
      <c r="N14" s="109"/>
      <c r="O14" s="87"/>
      <c r="P14" s="110"/>
      <c r="Q14" s="109"/>
      <c r="R14" s="87"/>
      <c r="S14" s="110"/>
      <c r="T14" s="109"/>
      <c r="U14" s="87"/>
      <c r="V14" s="110"/>
      <c r="W14" s="85"/>
      <c r="X14" s="87"/>
      <c r="Y14" s="85"/>
      <c r="Z14" s="12">
        <f t="shared" si="0"/>
        <v>78</v>
      </c>
      <c r="AA14" s="16">
        <f t="shared" si="1"/>
        <v>0</v>
      </c>
      <c r="AB14" s="79">
        <f t="shared" si="2"/>
        <v>0</v>
      </c>
      <c r="AC14" s="17">
        <f t="shared" si="3"/>
        <v>0</v>
      </c>
      <c r="AD14" s="18">
        <f t="shared" si="4"/>
        <v>0</v>
      </c>
      <c r="AE14" s="10">
        <f t="shared" si="5"/>
        <v>78</v>
      </c>
    </row>
    <row r="15" spans="1:31" ht="15.75" thickBot="1" x14ac:dyDescent="0.3">
      <c r="A15" s="6">
        <v>9</v>
      </c>
      <c r="B15" s="26" t="s">
        <v>21</v>
      </c>
      <c r="C15" s="27">
        <v>4363</v>
      </c>
      <c r="D15" s="28">
        <v>274</v>
      </c>
      <c r="E15" s="22">
        <v>26</v>
      </c>
      <c r="F15" s="23">
        <v>25</v>
      </c>
      <c r="G15" s="24">
        <v>27</v>
      </c>
      <c r="H15" s="84"/>
      <c r="I15" s="87"/>
      <c r="J15" s="85"/>
      <c r="K15" s="40">
        <v>0</v>
      </c>
      <c r="L15" s="46">
        <v>0</v>
      </c>
      <c r="M15" s="42">
        <v>0</v>
      </c>
      <c r="N15" s="109"/>
      <c r="O15" s="87"/>
      <c r="P15" s="110"/>
      <c r="Q15" s="109"/>
      <c r="R15" s="87"/>
      <c r="S15" s="110"/>
      <c r="T15" s="109"/>
      <c r="U15" s="87"/>
      <c r="V15" s="110"/>
      <c r="W15" s="85"/>
      <c r="X15" s="87"/>
      <c r="Y15" s="85"/>
      <c r="Z15" s="12">
        <f t="shared" si="0"/>
        <v>78</v>
      </c>
      <c r="AA15" s="16">
        <f t="shared" si="1"/>
        <v>0</v>
      </c>
      <c r="AB15" s="79">
        <f t="shared" si="2"/>
        <v>0</v>
      </c>
      <c r="AC15" s="17">
        <f t="shared" si="3"/>
        <v>0</v>
      </c>
      <c r="AD15" s="18">
        <f t="shared" si="4"/>
        <v>0</v>
      </c>
      <c r="AE15" s="10">
        <f t="shared" si="5"/>
        <v>78</v>
      </c>
    </row>
    <row r="16" spans="1:31" ht="15.75" thickBot="1" x14ac:dyDescent="0.3">
      <c r="A16" s="6">
        <v>10</v>
      </c>
      <c r="B16" s="26" t="s">
        <v>23</v>
      </c>
      <c r="C16" s="27">
        <v>5818</v>
      </c>
      <c r="D16" s="28">
        <v>47</v>
      </c>
      <c r="E16" s="22">
        <v>0</v>
      </c>
      <c r="F16" s="23">
        <v>22</v>
      </c>
      <c r="G16" s="24">
        <v>0</v>
      </c>
      <c r="H16" s="84"/>
      <c r="I16" s="87"/>
      <c r="J16" s="85"/>
      <c r="K16" s="40">
        <v>0</v>
      </c>
      <c r="L16" s="46">
        <v>0</v>
      </c>
      <c r="M16" s="42">
        <v>0</v>
      </c>
      <c r="N16" s="109"/>
      <c r="O16" s="87"/>
      <c r="P16" s="110"/>
      <c r="Q16" s="109"/>
      <c r="R16" s="87"/>
      <c r="S16" s="110"/>
      <c r="T16" s="109"/>
      <c r="U16" s="87"/>
      <c r="V16" s="110"/>
      <c r="W16" s="85"/>
      <c r="X16" s="87"/>
      <c r="Y16" s="85"/>
      <c r="Z16" s="12">
        <f t="shared" si="0"/>
        <v>22</v>
      </c>
      <c r="AA16" s="16">
        <f t="shared" si="1"/>
        <v>0</v>
      </c>
      <c r="AB16" s="79">
        <f t="shared" si="2"/>
        <v>0</v>
      </c>
      <c r="AC16" s="17">
        <f t="shared" si="3"/>
        <v>0</v>
      </c>
      <c r="AD16" s="18">
        <f t="shared" si="4"/>
        <v>0</v>
      </c>
      <c r="AE16" s="10">
        <f t="shared" si="5"/>
        <v>22</v>
      </c>
    </row>
    <row r="17" spans="1:31" ht="15.75" thickBot="1" x14ac:dyDescent="0.3">
      <c r="A17" s="6">
        <v>11</v>
      </c>
      <c r="B17" s="26" t="s">
        <v>22</v>
      </c>
      <c r="C17" s="27">
        <v>4922</v>
      </c>
      <c r="D17" s="28">
        <v>78</v>
      </c>
      <c r="E17" s="22">
        <v>27</v>
      </c>
      <c r="F17" s="23">
        <v>24</v>
      </c>
      <c r="G17" s="24">
        <v>25</v>
      </c>
      <c r="H17" s="84"/>
      <c r="I17" s="85"/>
      <c r="J17" s="86"/>
      <c r="K17" s="40">
        <v>0</v>
      </c>
      <c r="L17" s="46">
        <v>0</v>
      </c>
      <c r="M17" s="42">
        <v>0</v>
      </c>
      <c r="N17" s="109"/>
      <c r="O17" s="87"/>
      <c r="P17" s="110"/>
      <c r="Q17" s="109"/>
      <c r="R17" s="87"/>
      <c r="S17" s="110"/>
      <c r="T17" s="109"/>
      <c r="U17" s="87"/>
      <c r="V17" s="110"/>
      <c r="W17" s="85"/>
      <c r="X17" s="87"/>
      <c r="Y17" s="85"/>
      <c r="Z17" s="12">
        <f t="shared" si="0"/>
        <v>76</v>
      </c>
      <c r="AA17" s="16">
        <f t="shared" si="1"/>
        <v>0</v>
      </c>
      <c r="AB17" s="79">
        <f t="shared" si="2"/>
        <v>0</v>
      </c>
      <c r="AC17" s="17">
        <f t="shared" si="3"/>
        <v>0</v>
      </c>
      <c r="AD17" s="18">
        <f t="shared" si="4"/>
        <v>0</v>
      </c>
      <c r="AE17" s="10">
        <f t="shared" si="5"/>
        <v>76</v>
      </c>
    </row>
    <row r="18" spans="1:31" s="96" customFormat="1" x14ac:dyDescent="0.25">
      <c r="A18" s="95"/>
      <c r="B18" s="91"/>
      <c r="C18" s="92"/>
      <c r="D18" s="92"/>
      <c r="E18" s="172">
        <v>10</v>
      </c>
      <c r="F18" s="172"/>
      <c r="G18" s="172"/>
      <c r="H18" s="93"/>
      <c r="I18" s="93"/>
      <c r="J18" s="93"/>
      <c r="K18" s="173">
        <v>3</v>
      </c>
      <c r="L18" s="173"/>
      <c r="M18" s="17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4"/>
      <c r="AA18" s="94"/>
      <c r="AB18" s="94"/>
      <c r="AC18" s="94"/>
      <c r="AD18" s="94"/>
      <c r="AE18" s="105">
        <f>AVERAGE(E18:Y18)</f>
        <v>6.5</v>
      </c>
    </row>
    <row r="19" spans="1:31" x14ac:dyDescent="0.25">
      <c r="B19" s="170" t="s">
        <v>2</v>
      </c>
      <c r="C19" s="170"/>
      <c r="D19" s="170"/>
      <c r="E19" s="170"/>
      <c r="F19" s="170"/>
      <c r="G19" s="17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31" x14ac:dyDescent="0.25">
      <c r="B20" s="170"/>
      <c r="C20" s="170"/>
      <c r="D20" s="170"/>
      <c r="E20" s="170"/>
      <c r="F20" s="170"/>
      <c r="G20" s="17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</sheetData>
  <sortState ref="B6:U18">
    <sortCondition descending="1" ref="U6:U18"/>
  </sortState>
  <mergeCells count="23">
    <mergeCell ref="A1:U2"/>
    <mergeCell ref="A4:D5"/>
    <mergeCell ref="E4:G4"/>
    <mergeCell ref="H4:J4"/>
    <mergeCell ref="B19:G20"/>
    <mergeCell ref="E18:G18"/>
    <mergeCell ref="K18:M18"/>
    <mergeCell ref="E5:G5"/>
    <mergeCell ref="H5:J5"/>
    <mergeCell ref="Z4:Z6"/>
    <mergeCell ref="AA4:AC5"/>
    <mergeCell ref="AD4:AD6"/>
    <mergeCell ref="AE4:AE6"/>
    <mergeCell ref="K4:M4"/>
    <mergeCell ref="N4:P4"/>
    <mergeCell ref="Q4:S4"/>
    <mergeCell ref="T4:V4"/>
    <mergeCell ref="W4:Y4"/>
    <mergeCell ref="T5:V5"/>
    <mergeCell ref="W5:Y5"/>
    <mergeCell ref="K5:M5"/>
    <mergeCell ref="N5:P5"/>
    <mergeCell ref="Q5:S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MSA Academy</vt:lpstr>
      <vt:lpstr>Super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2018-06-05T09:03:01Z</cp:lastPrinted>
  <dcterms:created xsi:type="dcterms:W3CDTF">2012-03-03T08:29:38Z</dcterms:created>
  <dcterms:modified xsi:type="dcterms:W3CDTF">2018-11-08T15:53:15Z</dcterms:modified>
</cp:coreProperties>
</file>