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2018\SPORTING\Scoring\CARMEN\"/>
    </mc:Choice>
  </mc:AlternateContent>
  <bookViews>
    <workbookView xWindow="0" yWindow="0" windowWidth="28800" windowHeight="12000" tabRatio="884" activeTab="8"/>
  </bookViews>
  <sheets>
    <sheet name="50cc Pro" sheetId="1" r:id="rId1"/>
    <sheet name="65cc Pro" sheetId="3" r:id="rId2"/>
    <sheet name="85cc ProMini" sheetId="5" r:id="rId3"/>
    <sheet name="85cc Junior" sheetId="6" r:id="rId4"/>
    <sheet name="125cc High School" sheetId="7" r:id="rId5"/>
    <sheet name="MX1" sheetId="8" r:id="rId6"/>
    <sheet name="MX2" sheetId="9" r:id="rId7"/>
    <sheet name="MX2B" sheetId="10" r:id="rId8"/>
    <sheet name="MX3" sheetId="11" r:id="rId9"/>
    <sheet name="50cc Support" sheetId="2" r:id="rId10"/>
    <sheet name="65cc Club" sheetId="4" r:id="rId11"/>
    <sheet name="Open Support" sheetId="13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8" i="11" l="1"/>
  <c r="W18" i="11"/>
  <c r="X18" i="11"/>
  <c r="Y18" i="11" s="1"/>
  <c r="W18" i="9"/>
  <c r="X18" i="9"/>
  <c r="W19" i="9"/>
  <c r="X19" i="9"/>
  <c r="W20" i="9"/>
  <c r="X20" i="9"/>
  <c r="W21" i="9"/>
  <c r="X21" i="9"/>
  <c r="W23" i="9"/>
  <c r="X23" i="9"/>
  <c r="W24" i="9"/>
  <c r="X24" i="9"/>
  <c r="W17" i="9"/>
  <c r="X17" i="9"/>
  <c r="W22" i="9"/>
  <c r="X22" i="9"/>
  <c r="V24" i="9"/>
  <c r="V23" i="9"/>
  <c r="V21" i="9"/>
  <c r="Y21" i="9"/>
  <c r="V20" i="9"/>
  <c r="V19" i="9"/>
  <c r="V18" i="9"/>
  <c r="V17" i="9"/>
  <c r="Y17" i="9" s="1"/>
  <c r="V14" i="9"/>
  <c r="W14" i="9"/>
  <c r="X14" i="9"/>
  <c r="V18" i="8"/>
  <c r="W18" i="8"/>
  <c r="X18" i="8"/>
  <c r="V16" i="8"/>
  <c r="W16" i="8"/>
  <c r="X16" i="8"/>
  <c r="V15" i="8"/>
  <c r="W15" i="8"/>
  <c r="X15" i="8"/>
  <c r="V14" i="8"/>
  <c r="W14" i="8"/>
  <c r="X14" i="8"/>
  <c r="V11" i="8"/>
  <c r="W11" i="8"/>
  <c r="X11" i="8"/>
  <c r="V10" i="8"/>
  <c r="W10" i="8"/>
  <c r="X10" i="8"/>
  <c r="V14" i="7"/>
  <c r="W14" i="7"/>
  <c r="X14" i="7"/>
  <c r="Y14" i="7" s="1"/>
  <c r="V12" i="7"/>
  <c r="W12" i="7"/>
  <c r="X12" i="7"/>
  <c r="V10" i="7"/>
  <c r="W10" i="7"/>
  <c r="X10" i="7"/>
  <c r="V13" i="7"/>
  <c r="W13" i="7"/>
  <c r="X13" i="7"/>
  <c r="Y13" i="7" s="1"/>
  <c r="V20" i="6"/>
  <c r="W20" i="6"/>
  <c r="X20" i="6"/>
  <c r="Y20" i="6" s="1"/>
  <c r="V19" i="6"/>
  <c r="W19" i="6"/>
  <c r="X19" i="6"/>
  <c r="V24" i="5"/>
  <c r="W24" i="5"/>
  <c r="X24" i="5"/>
  <c r="V22" i="5"/>
  <c r="W22" i="5"/>
  <c r="X22" i="5"/>
  <c r="V21" i="5"/>
  <c r="W21" i="5"/>
  <c r="X21" i="5"/>
  <c r="V20" i="5"/>
  <c r="W20" i="5"/>
  <c r="X20" i="5"/>
  <c r="Y19" i="6" l="1"/>
  <c r="Y18" i="8"/>
  <c r="Y19" i="9"/>
  <c r="Y14" i="9"/>
  <c r="Y15" i="8"/>
  <c r="Y12" i="7"/>
  <c r="Y18" i="9"/>
  <c r="Y20" i="9"/>
  <c r="Y23" i="9"/>
  <c r="Y24" i="9"/>
  <c r="Y14" i="8"/>
  <c r="Y16" i="8"/>
  <c r="Y11" i="8"/>
  <c r="Y10" i="8"/>
  <c r="Y10" i="7"/>
  <c r="Y22" i="5"/>
  <c r="Y21" i="5"/>
  <c r="Y20" i="5"/>
  <c r="Y24" i="5"/>
  <c r="V16" i="5" l="1"/>
  <c r="W16" i="5"/>
  <c r="Y16" i="5" s="1"/>
  <c r="X16" i="5"/>
  <c r="V18" i="5"/>
  <c r="W18" i="5"/>
  <c r="X18" i="5"/>
  <c r="V15" i="3"/>
  <c r="W15" i="3"/>
  <c r="X15" i="3"/>
  <c r="Y15" i="3" s="1"/>
  <c r="V13" i="3"/>
  <c r="W13" i="3"/>
  <c r="X13" i="3"/>
  <c r="V18" i="1"/>
  <c r="W18" i="1"/>
  <c r="X18" i="1"/>
  <c r="Y18" i="5" l="1"/>
  <c r="Y13" i="3"/>
  <c r="Y18" i="1"/>
  <c r="W13" i="11"/>
  <c r="X13" i="11"/>
  <c r="W14" i="11"/>
  <c r="X14" i="11"/>
  <c r="W15" i="11"/>
  <c r="X15" i="11"/>
  <c r="W16" i="11"/>
  <c r="X16" i="11"/>
  <c r="W17" i="11"/>
  <c r="X17" i="11"/>
  <c r="W19" i="11"/>
  <c r="X19" i="11"/>
  <c r="W20" i="11"/>
  <c r="X20" i="11"/>
  <c r="W21" i="11"/>
  <c r="X21" i="11"/>
  <c r="V15" i="11"/>
  <c r="V16" i="11"/>
  <c r="V17" i="11"/>
  <c r="V19" i="11"/>
  <c r="Y16" i="11" l="1"/>
  <c r="Y15" i="11"/>
  <c r="Y19" i="11"/>
  <c r="Y17" i="11"/>
  <c r="W15" i="9"/>
  <c r="X15" i="9"/>
  <c r="X5" i="3"/>
  <c r="Y31" i="13" l="1"/>
  <c r="Y13" i="4"/>
  <c r="Y13" i="2"/>
  <c r="Y23" i="11"/>
  <c r="Y13" i="10"/>
  <c r="Y19" i="8"/>
  <c r="Y15" i="7"/>
  <c r="Y22" i="6"/>
  <c r="Y26" i="9"/>
  <c r="X30" i="13" l="1"/>
  <c r="W30" i="13"/>
  <c r="V30" i="13"/>
  <c r="X29" i="13"/>
  <c r="W29" i="13"/>
  <c r="V29" i="13"/>
  <c r="X28" i="13"/>
  <c r="W28" i="13"/>
  <c r="V28" i="13"/>
  <c r="X27" i="13"/>
  <c r="W27" i="13"/>
  <c r="V27" i="13"/>
  <c r="X26" i="13"/>
  <c r="W26" i="13"/>
  <c r="V26" i="13"/>
  <c r="X25" i="13"/>
  <c r="W25" i="13"/>
  <c r="V25" i="13"/>
  <c r="X24" i="13"/>
  <c r="W24" i="13"/>
  <c r="V24" i="13"/>
  <c r="X23" i="13"/>
  <c r="W23" i="13"/>
  <c r="V23" i="13"/>
  <c r="X22" i="13"/>
  <c r="W22" i="13"/>
  <c r="V22" i="13"/>
  <c r="X21" i="13"/>
  <c r="W21" i="13"/>
  <c r="V21" i="13"/>
  <c r="X20" i="13"/>
  <c r="W20" i="13"/>
  <c r="V20" i="13"/>
  <c r="X19" i="13"/>
  <c r="W19" i="13"/>
  <c r="V19" i="13"/>
  <c r="X18" i="13"/>
  <c r="W18" i="13"/>
  <c r="V18" i="13"/>
  <c r="Y21" i="13" l="1"/>
  <c r="Y25" i="13"/>
  <c r="Y29" i="13"/>
  <c r="Y24" i="13"/>
  <c r="Y28" i="13"/>
  <c r="Y18" i="13"/>
  <c r="Y22" i="13"/>
  <c r="Y20" i="13"/>
  <c r="Y19" i="13"/>
  <c r="Y23" i="13"/>
  <c r="Y27" i="13"/>
  <c r="Y26" i="13"/>
  <c r="Y30" i="13"/>
  <c r="X17" i="13"/>
  <c r="W17" i="13"/>
  <c r="V17" i="13"/>
  <c r="X16" i="13"/>
  <c r="W16" i="13"/>
  <c r="V16" i="13"/>
  <c r="X15" i="13"/>
  <c r="W15" i="13"/>
  <c r="V15" i="13"/>
  <c r="X14" i="13"/>
  <c r="W14" i="13"/>
  <c r="V14" i="13"/>
  <c r="X13" i="13"/>
  <c r="W13" i="13"/>
  <c r="V13" i="13"/>
  <c r="X12" i="13"/>
  <c r="W12" i="13"/>
  <c r="V12" i="13"/>
  <c r="X11" i="13"/>
  <c r="W11" i="13"/>
  <c r="V11" i="13"/>
  <c r="X10" i="13"/>
  <c r="W10" i="13"/>
  <c r="V10" i="13"/>
  <c r="X9" i="13"/>
  <c r="W9" i="13"/>
  <c r="V9" i="13"/>
  <c r="X8" i="13"/>
  <c r="W8" i="13"/>
  <c r="V8" i="13"/>
  <c r="X6" i="13"/>
  <c r="W6" i="13"/>
  <c r="V6" i="13"/>
  <c r="X7" i="13"/>
  <c r="W7" i="13"/>
  <c r="V7" i="13"/>
  <c r="X5" i="13"/>
  <c r="W5" i="13"/>
  <c r="V5" i="13"/>
  <c r="X12" i="4"/>
  <c r="W12" i="4"/>
  <c r="V12" i="4"/>
  <c r="X11" i="4"/>
  <c r="W11" i="4"/>
  <c r="V11" i="4"/>
  <c r="X10" i="4"/>
  <c r="W10" i="4"/>
  <c r="V10" i="4"/>
  <c r="X9" i="4"/>
  <c r="W9" i="4"/>
  <c r="V9" i="4"/>
  <c r="X8" i="4"/>
  <c r="W8" i="4"/>
  <c r="V8" i="4"/>
  <c r="X7" i="4"/>
  <c r="W7" i="4"/>
  <c r="V7" i="4"/>
  <c r="X6" i="4"/>
  <c r="W6" i="4"/>
  <c r="V6" i="4"/>
  <c r="X5" i="4"/>
  <c r="W5" i="4"/>
  <c r="V5" i="4"/>
  <c r="X12" i="2"/>
  <c r="W12" i="2"/>
  <c r="V12" i="2"/>
  <c r="X11" i="2"/>
  <c r="W11" i="2"/>
  <c r="V11" i="2"/>
  <c r="X10" i="2"/>
  <c r="W10" i="2"/>
  <c r="V10" i="2"/>
  <c r="X9" i="2"/>
  <c r="W9" i="2"/>
  <c r="V9" i="2"/>
  <c r="X8" i="2"/>
  <c r="W8" i="2"/>
  <c r="V8" i="2"/>
  <c r="X7" i="2"/>
  <c r="W7" i="2"/>
  <c r="V7" i="2"/>
  <c r="X6" i="2"/>
  <c r="W6" i="2"/>
  <c r="V6" i="2"/>
  <c r="X5" i="2"/>
  <c r="W5" i="2"/>
  <c r="V5" i="2"/>
  <c r="Y6" i="13" l="1"/>
  <c r="Y11" i="13"/>
  <c r="Y15" i="13"/>
  <c r="Y7" i="13"/>
  <c r="Y10" i="13"/>
  <c r="Y14" i="13"/>
  <c r="Y5" i="13"/>
  <c r="Y9" i="13"/>
  <c r="Y13" i="13"/>
  <c r="Y17" i="13"/>
  <c r="Y8" i="13"/>
  <c r="Y12" i="13"/>
  <c r="Y16" i="13"/>
  <c r="X29" i="5"/>
  <c r="W29" i="5"/>
  <c r="V29" i="5"/>
  <c r="X28" i="5"/>
  <c r="W28" i="5"/>
  <c r="V28" i="5"/>
  <c r="X27" i="5"/>
  <c r="W27" i="5"/>
  <c r="V27" i="5"/>
  <c r="X23" i="5"/>
  <c r="W23" i="5"/>
  <c r="V23" i="5"/>
  <c r="Y30" i="5"/>
  <c r="X14" i="5"/>
  <c r="W14" i="5"/>
  <c r="V14" i="5"/>
  <c r="X17" i="5"/>
  <c r="W17" i="5"/>
  <c r="V17" i="5"/>
  <c r="Y17" i="5" s="1"/>
  <c r="X19" i="5"/>
  <c r="W19" i="5"/>
  <c r="V19" i="5"/>
  <c r="X15" i="5"/>
  <c r="W15" i="5"/>
  <c r="V15" i="5"/>
  <c r="Y12" i="4"/>
  <c r="Y11" i="4"/>
  <c r="Y10" i="4"/>
  <c r="Y9" i="4"/>
  <c r="Y8" i="4"/>
  <c r="Y7" i="4"/>
  <c r="Y6" i="4"/>
  <c r="Y5" i="4"/>
  <c r="Y17" i="3"/>
  <c r="Y8" i="2"/>
  <c r="Y7" i="2"/>
  <c r="Y6" i="2"/>
  <c r="Y5" i="2"/>
  <c r="Y29" i="5" l="1"/>
  <c r="Y19" i="5"/>
  <c r="Y28" i="5"/>
  <c r="Y15" i="5"/>
  <c r="Y27" i="5"/>
  <c r="Y14" i="5"/>
  <c r="Y23" i="5"/>
  <c r="Y22" i="1"/>
  <c r="V6" i="6" l="1"/>
  <c r="V14" i="6"/>
  <c r="W14" i="6"/>
  <c r="X14" i="6"/>
  <c r="V15" i="6"/>
  <c r="W15" i="6"/>
  <c r="X15" i="6"/>
  <c r="Y15" i="6" s="1"/>
  <c r="V16" i="6"/>
  <c r="W16" i="6"/>
  <c r="X16" i="6"/>
  <c r="V17" i="6"/>
  <c r="W17" i="6"/>
  <c r="X17" i="6"/>
  <c r="V18" i="6"/>
  <c r="W18" i="6"/>
  <c r="X18" i="6"/>
  <c r="V21" i="6"/>
  <c r="W21" i="6"/>
  <c r="X21" i="6"/>
  <c r="Y21" i="6" s="1"/>
  <c r="V26" i="5"/>
  <c r="W26" i="5"/>
  <c r="X26" i="5"/>
  <c r="V25" i="5"/>
  <c r="W25" i="5"/>
  <c r="X25" i="5"/>
  <c r="V14" i="11"/>
  <c r="X12" i="11"/>
  <c r="W12" i="11"/>
  <c r="V12" i="11"/>
  <c r="X11" i="11"/>
  <c r="W11" i="11"/>
  <c r="V11" i="11"/>
  <c r="X10" i="11"/>
  <c r="W10" i="11"/>
  <c r="V10" i="11"/>
  <c r="X9" i="11"/>
  <c r="W9" i="11"/>
  <c r="V9" i="11"/>
  <c r="X7" i="11"/>
  <c r="W7" i="11"/>
  <c r="V7" i="11"/>
  <c r="X8" i="11"/>
  <c r="W8" i="11"/>
  <c r="V8" i="11"/>
  <c r="X6" i="11"/>
  <c r="W6" i="11"/>
  <c r="V6" i="11"/>
  <c r="X5" i="11"/>
  <c r="W5" i="11"/>
  <c r="V5" i="11"/>
  <c r="X12" i="10"/>
  <c r="W12" i="10"/>
  <c r="V12" i="10"/>
  <c r="X11" i="10"/>
  <c r="W11" i="10"/>
  <c r="V11" i="10"/>
  <c r="X10" i="10"/>
  <c r="W10" i="10"/>
  <c r="V10" i="10"/>
  <c r="X9" i="10"/>
  <c r="W9" i="10"/>
  <c r="V9" i="10"/>
  <c r="X8" i="10"/>
  <c r="W8" i="10"/>
  <c r="V8" i="10"/>
  <c r="X7" i="10"/>
  <c r="W7" i="10"/>
  <c r="V7" i="10"/>
  <c r="X6" i="10"/>
  <c r="W6" i="10"/>
  <c r="V6" i="10"/>
  <c r="X5" i="10"/>
  <c r="W5" i="10"/>
  <c r="V5" i="10"/>
  <c r="X16" i="9"/>
  <c r="W16" i="9"/>
  <c r="V16" i="9"/>
  <c r="X10" i="9"/>
  <c r="W10" i="9"/>
  <c r="V10" i="9"/>
  <c r="X13" i="9"/>
  <c r="W13" i="9"/>
  <c r="V13" i="9"/>
  <c r="X9" i="9"/>
  <c r="W9" i="9"/>
  <c r="V9" i="9"/>
  <c r="X8" i="9"/>
  <c r="W8" i="9"/>
  <c r="V8" i="9"/>
  <c r="X7" i="9"/>
  <c r="W7" i="9"/>
  <c r="V7" i="9"/>
  <c r="X5" i="9"/>
  <c r="W5" i="9"/>
  <c r="V5" i="9"/>
  <c r="X6" i="9"/>
  <c r="W6" i="9"/>
  <c r="V6" i="9"/>
  <c r="X17" i="8"/>
  <c r="W17" i="8"/>
  <c r="V17" i="8"/>
  <c r="X13" i="8"/>
  <c r="W13" i="8"/>
  <c r="V13" i="8"/>
  <c r="X12" i="8"/>
  <c r="W12" i="8"/>
  <c r="V12" i="8"/>
  <c r="X7" i="8"/>
  <c r="W7" i="8"/>
  <c r="V7" i="8"/>
  <c r="X9" i="8"/>
  <c r="W9" i="8"/>
  <c r="V9" i="8"/>
  <c r="X8" i="8"/>
  <c r="W8" i="8"/>
  <c r="V8" i="8"/>
  <c r="X6" i="8"/>
  <c r="W6" i="8"/>
  <c r="V6" i="8"/>
  <c r="X5" i="8"/>
  <c r="W5" i="8"/>
  <c r="V5" i="8"/>
  <c r="X11" i="7"/>
  <c r="W11" i="7"/>
  <c r="V11" i="7"/>
  <c r="X9" i="7"/>
  <c r="W9" i="7"/>
  <c r="V9" i="7"/>
  <c r="X8" i="7"/>
  <c r="W8" i="7"/>
  <c r="V8" i="7"/>
  <c r="X7" i="7"/>
  <c r="W7" i="7"/>
  <c r="V7" i="7"/>
  <c r="X6" i="7"/>
  <c r="W6" i="7"/>
  <c r="V6" i="7"/>
  <c r="X5" i="7"/>
  <c r="W5" i="7"/>
  <c r="V5" i="7"/>
  <c r="X13" i="6"/>
  <c r="W13" i="6"/>
  <c r="V13" i="6"/>
  <c r="X12" i="6"/>
  <c r="W12" i="6"/>
  <c r="V12" i="6"/>
  <c r="X11" i="6"/>
  <c r="W11" i="6"/>
  <c r="V11" i="6"/>
  <c r="X10" i="6"/>
  <c r="W10" i="6"/>
  <c r="V10" i="6"/>
  <c r="X9" i="6"/>
  <c r="W9" i="6"/>
  <c r="V9" i="6"/>
  <c r="X8" i="6"/>
  <c r="W8" i="6"/>
  <c r="V8" i="6"/>
  <c r="X7" i="6"/>
  <c r="W7" i="6"/>
  <c r="V7" i="6"/>
  <c r="X6" i="6"/>
  <c r="W6" i="6"/>
  <c r="X5" i="6"/>
  <c r="W5" i="6"/>
  <c r="V5" i="6"/>
  <c r="X13" i="5"/>
  <c r="W13" i="5"/>
  <c r="V13" i="5"/>
  <c r="X10" i="5"/>
  <c r="W10" i="5"/>
  <c r="V10" i="5"/>
  <c r="X11" i="5"/>
  <c r="W11" i="5"/>
  <c r="V11" i="5"/>
  <c r="X12" i="5"/>
  <c r="W12" i="5"/>
  <c r="V12" i="5"/>
  <c r="X9" i="5"/>
  <c r="W9" i="5"/>
  <c r="V9" i="5"/>
  <c r="X8" i="5"/>
  <c r="W8" i="5"/>
  <c r="V8" i="5"/>
  <c r="X7" i="5"/>
  <c r="W7" i="5"/>
  <c r="V7" i="5"/>
  <c r="X6" i="5"/>
  <c r="W6" i="5"/>
  <c r="V6" i="5"/>
  <c r="X5" i="5"/>
  <c r="W5" i="5"/>
  <c r="V5" i="5"/>
  <c r="V10" i="3"/>
  <c r="W10" i="3"/>
  <c r="X10" i="3"/>
  <c r="V12" i="3"/>
  <c r="W12" i="3"/>
  <c r="X12" i="3"/>
  <c r="V14" i="3"/>
  <c r="W14" i="3"/>
  <c r="X14" i="3"/>
  <c r="V16" i="3"/>
  <c r="W16" i="3"/>
  <c r="X16" i="3"/>
  <c r="X11" i="3"/>
  <c r="W11" i="3"/>
  <c r="V11" i="3"/>
  <c r="X9" i="3"/>
  <c r="W9" i="3"/>
  <c r="V9" i="3"/>
  <c r="X8" i="3"/>
  <c r="W8" i="3"/>
  <c r="V8" i="3"/>
  <c r="X7" i="3"/>
  <c r="W7" i="3"/>
  <c r="V7" i="3"/>
  <c r="X6" i="3"/>
  <c r="W6" i="3"/>
  <c r="V6" i="3"/>
  <c r="W5" i="3"/>
  <c r="V5" i="3"/>
  <c r="W8" i="1"/>
  <c r="X8" i="1"/>
  <c r="W9" i="1"/>
  <c r="X9" i="1"/>
  <c r="W12" i="1"/>
  <c r="X12" i="1"/>
  <c r="W11" i="1"/>
  <c r="X11" i="1"/>
  <c r="W10" i="1"/>
  <c r="X10" i="1"/>
  <c r="W13" i="1"/>
  <c r="X13" i="1"/>
  <c r="W15" i="1"/>
  <c r="X15" i="1"/>
  <c r="W14" i="1"/>
  <c r="X14" i="1"/>
  <c r="W16" i="1"/>
  <c r="X16" i="1"/>
  <c r="W17" i="1"/>
  <c r="X17" i="1"/>
  <c r="W20" i="1"/>
  <c r="X20" i="1"/>
  <c r="W21" i="1"/>
  <c r="X21" i="1"/>
  <c r="W19" i="1"/>
  <c r="X19" i="1"/>
  <c r="W7" i="1"/>
  <c r="W6" i="1"/>
  <c r="Y8" i="10" l="1"/>
  <c r="Y12" i="10"/>
  <c r="Y12" i="11"/>
  <c r="Y7" i="8"/>
  <c r="Y25" i="5"/>
  <c r="Y7" i="5"/>
  <c r="Y11" i="5"/>
  <c r="Y14" i="3"/>
  <c r="Y7" i="11"/>
  <c r="Y6" i="5"/>
  <c r="Y12" i="5"/>
  <c r="Y12" i="3"/>
  <c r="Y5" i="5"/>
  <c r="Y9" i="5"/>
  <c r="Y13" i="5"/>
  <c r="Y8" i="5"/>
  <c r="Y10" i="5"/>
  <c r="Y8" i="7"/>
  <c r="Y5" i="10"/>
  <c r="Y9" i="10"/>
  <c r="Y5" i="11"/>
  <c r="Y26" i="5"/>
  <c r="Y13" i="8"/>
  <c r="Y12" i="8"/>
  <c r="Y5" i="7"/>
  <c r="Y9" i="7"/>
  <c r="Y9" i="9"/>
  <c r="Y16" i="9"/>
  <c r="Y14" i="11"/>
  <c r="Y11" i="11"/>
  <c r="Y10" i="11"/>
  <c r="Y9" i="11"/>
  <c r="Y8" i="11"/>
  <c r="Y7" i="7"/>
  <c r="Y6" i="7"/>
  <c r="Y11" i="7"/>
  <c r="Y8" i="9"/>
  <c r="Y10" i="9"/>
  <c r="Y13" i="9"/>
  <c r="Y7" i="9"/>
  <c r="Y9" i="8"/>
  <c r="Y17" i="8"/>
  <c r="Y8" i="8"/>
  <c r="Y6" i="8"/>
  <c r="Y5" i="8"/>
  <c r="Y7" i="10"/>
  <c r="Y11" i="10"/>
  <c r="Y10" i="10"/>
  <c r="Y6" i="10"/>
  <c r="Y10" i="6"/>
  <c r="Y18" i="6"/>
  <c r="Y17" i="6"/>
  <c r="Y16" i="6"/>
  <c r="Y14" i="6"/>
  <c r="Y11" i="6"/>
  <c r="Y7" i="6"/>
  <c r="Y16" i="3"/>
  <c r="Y10" i="3"/>
  <c r="Y11" i="3"/>
  <c r="Y6" i="11"/>
  <c r="Y7" i="3"/>
  <c r="Y5" i="9"/>
  <c r="Y6" i="9"/>
  <c r="Y6" i="6"/>
  <c r="Y5" i="6"/>
  <c r="Y9" i="6"/>
  <c r="Y13" i="6"/>
  <c r="Y8" i="6"/>
  <c r="Y12" i="6"/>
  <c r="Y6" i="3"/>
  <c r="Y5" i="3"/>
  <c r="Y9" i="3"/>
  <c r="Y8" i="3"/>
  <c r="W22" i="11"/>
  <c r="X11" i="9"/>
  <c r="X12" i="9"/>
  <c r="X25" i="9"/>
  <c r="W25" i="9"/>
  <c r="W12" i="9"/>
  <c r="W11" i="9"/>
  <c r="X7" i="1"/>
  <c r="X6" i="1"/>
  <c r="V13" i="11"/>
  <c r="V20" i="11"/>
  <c r="V21" i="11"/>
  <c r="V22" i="11"/>
  <c r="X22" i="11"/>
  <c r="V11" i="9"/>
  <c r="V12" i="9"/>
  <c r="V22" i="9"/>
  <c r="V25" i="9"/>
  <c r="V15" i="9"/>
  <c r="V9" i="1"/>
  <c r="Y9" i="1" s="1"/>
  <c r="V8" i="1"/>
  <c r="Y8" i="1" s="1"/>
  <c r="V11" i="1"/>
  <c r="Y11" i="1" s="1"/>
  <c r="V12" i="1"/>
  <c r="Y12" i="1" s="1"/>
  <c r="V10" i="1"/>
  <c r="Y10" i="1" s="1"/>
  <c r="V13" i="1"/>
  <c r="Y13" i="1" s="1"/>
  <c r="V15" i="1"/>
  <c r="Y15" i="1" s="1"/>
  <c r="V14" i="1"/>
  <c r="Y14" i="1" s="1"/>
  <c r="V16" i="1"/>
  <c r="Y16" i="1" s="1"/>
  <c r="V17" i="1"/>
  <c r="Y17" i="1" s="1"/>
  <c r="V20" i="1"/>
  <c r="Y20" i="1" s="1"/>
  <c r="V21" i="1"/>
  <c r="Y21" i="1" s="1"/>
  <c r="V19" i="1"/>
  <c r="Y19" i="1" s="1"/>
  <c r="V7" i="1"/>
  <c r="V6" i="1"/>
  <c r="Y6" i="1" l="1"/>
  <c r="Y7" i="1"/>
  <c r="Y21" i="11"/>
  <c r="Y22" i="11"/>
  <c r="Y20" i="11"/>
  <c r="Y13" i="11"/>
  <c r="Y25" i="9"/>
  <c r="Y12" i="9"/>
  <c r="Y15" i="9"/>
  <c r="Y22" i="9"/>
  <c r="Y11" i="9"/>
  <c r="Y12" i="2" l="1"/>
  <c r="Y10" i="2"/>
  <c r="Y11" i="2"/>
  <c r="Y9" i="2"/>
</calcChain>
</file>

<file path=xl/sharedStrings.xml><?xml version="1.0" encoding="utf-8"?>
<sst xmlns="http://schemas.openxmlformats.org/spreadsheetml/2006/main" count="782" uniqueCount="189">
  <si>
    <t>TOTAL</t>
  </si>
  <si>
    <t>Pos</t>
  </si>
  <si>
    <t>COMPETITOR NAME &amp; SURNAME</t>
  </si>
  <si>
    <t>MSA LICENCE NUMBER</t>
  </si>
  <si>
    <t>RACE NUMBER</t>
  </si>
  <si>
    <t>REGION</t>
  </si>
  <si>
    <t>KZN</t>
  </si>
  <si>
    <t>PROVISIONAL RESULTS SUBJECT TO CHANGE</t>
  </si>
  <si>
    <t>Blake Spencer</t>
  </si>
  <si>
    <t>Heat 1</t>
  </si>
  <si>
    <t>Heat 2</t>
  </si>
  <si>
    <t>Blake Frost</t>
  </si>
  <si>
    <t>Riley Wium</t>
  </si>
  <si>
    <t>Jordan van Wyk</t>
  </si>
  <si>
    <t>Deagan Metcalf</t>
  </si>
  <si>
    <t>Scott Spencer</t>
  </si>
  <si>
    <t>Liam van Zyl</t>
  </si>
  <si>
    <t>Daniel English</t>
  </si>
  <si>
    <t>Evan Frost</t>
  </si>
  <si>
    <t>Brody Bircher</t>
  </si>
  <si>
    <t>Cayden Allegaert</t>
  </si>
  <si>
    <t>Tyler Smith</t>
  </si>
  <si>
    <t>Tyron Matthysen</t>
  </si>
  <si>
    <t>Levi Bekker</t>
  </si>
  <si>
    <t>Troy Muraour</t>
  </si>
  <si>
    <t>Murray Smith</t>
  </si>
  <si>
    <t>Trey Cox</t>
  </si>
  <si>
    <t>Luke Grundy</t>
  </si>
  <si>
    <t>Wyatt McGregor</t>
  </si>
  <si>
    <t>Kai Henning</t>
  </si>
  <si>
    <t>NR</t>
  </si>
  <si>
    <t>DNR</t>
  </si>
  <si>
    <t>Kade van Deventer</t>
  </si>
  <si>
    <t>Jayden Pateras</t>
  </si>
  <si>
    <t>Amber McGregor</t>
  </si>
  <si>
    <t>Cameron Durow</t>
  </si>
  <si>
    <t>Cameron Odendaal</t>
  </si>
  <si>
    <t>Cayle Dormehl</t>
  </si>
  <si>
    <t>Bradley Cox</t>
  </si>
  <si>
    <t>Matthew Malan</t>
  </si>
  <si>
    <t>Keagan Vosloo</t>
  </si>
  <si>
    <t>Luke Colman</t>
  </si>
  <si>
    <t>Dean Henning</t>
  </si>
  <si>
    <t>Brett Bircher</t>
  </si>
  <si>
    <t>Rodney Odendaal</t>
  </si>
  <si>
    <t>Steven Graham</t>
  </si>
  <si>
    <t>Kyle West</t>
  </si>
  <si>
    <t>Jonathan Hubbard</t>
  </si>
  <si>
    <t>Terry Wolhuter</t>
  </si>
  <si>
    <t>Tristan Durow</t>
  </si>
  <si>
    <t>Matthew Green</t>
  </si>
  <si>
    <t>Daniel van Zyl</t>
  </si>
  <si>
    <t>Terry Grey</t>
  </si>
  <si>
    <t>Brett Swanepoel</t>
  </si>
  <si>
    <t>Zayne Seegers</t>
  </si>
  <si>
    <t>Rod Bergstrom</t>
  </si>
  <si>
    <t>MMC&amp;CC</t>
  </si>
  <si>
    <t>Chadd Smith</t>
  </si>
  <si>
    <t>Jack Pullen</t>
  </si>
  <si>
    <t>Tyler Petersen</t>
  </si>
  <si>
    <t>Cuan Conway</t>
  </si>
  <si>
    <t>Ross Milne</t>
  </si>
  <si>
    <t>2018 KWAZULU NATAL MOTOCROSS CHAMPIONSHIP -  50cc Pro CLASS</t>
  </si>
  <si>
    <t>2018 KWAZULU NATAL MOTOCROSS CHAMPIONSHIP -  50cc Support CLASS</t>
  </si>
  <si>
    <t>2018 KWAZULU NATAL MOTOCROSS CHAMPIONSHIP -  65cc Pro CLASS</t>
  </si>
  <si>
    <t>2018 KWAZULU NATAL MOTOCROSS CHAMPIONSHIP -  65cc Club CLASS</t>
  </si>
  <si>
    <t>2018 KWAZULU NATAL MOTOCROSS CHAMPIONSHIP -  125 High School CLASS</t>
  </si>
  <si>
    <t>2018 KWAZULU NATAL MOTOCROSS CHAMPIONSHIP -  MX1 CLASS</t>
  </si>
  <si>
    <t>2018 KWAZULU NATAL MOTOCROSS CHAMPIONSHIP -  MX2 CLASS</t>
  </si>
  <si>
    <t>2018 KWAZULU NATAL MOTOCROSS CHAMPIONSHIP -  MX2B CLASS</t>
  </si>
  <si>
    <t>2018 KWAZULU NATAL MOTOCROSS CHAMPIONSHIP -  MX3 CLASS</t>
  </si>
  <si>
    <t>2018 KWAZULU NATAL MOTOCROSS CHAMPIONSHIP -  Open Support CLASS</t>
  </si>
  <si>
    <t>Heat 3</t>
  </si>
  <si>
    <t>Chayse Linley</t>
  </si>
  <si>
    <t>Zac Henning</t>
  </si>
  <si>
    <t>Cody Greger</t>
  </si>
  <si>
    <t>X</t>
  </si>
  <si>
    <t>Lee Singh</t>
  </si>
  <si>
    <t>Bryce Petersen</t>
  </si>
  <si>
    <t>J388</t>
  </si>
  <si>
    <t>Cheyenne de Lima</t>
  </si>
  <si>
    <t>Harvey Millard</t>
  </si>
  <si>
    <t>Jadene de Lima</t>
  </si>
  <si>
    <t>Enrico Narbonese</t>
  </si>
  <si>
    <t>Travis Warwick-Oliver</t>
  </si>
  <si>
    <t>Brad Fenton</t>
  </si>
  <si>
    <t>Allan Janse van Rensburg</t>
  </si>
  <si>
    <t>Sanjiv Singh</t>
  </si>
  <si>
    <t>Ross Crookes</t>
  </si>
  <si>
    <t>Nate McLellan</t>
  </si>
  <si>
    <t>Camden McLellan</t>
  </si>
  <si>
    <t>Dylan Lloyd Kirk</t>
  </si>
  <si>
    <t>Jonathan Mlimi</t>
  </si>
  <si>
    <t>Blake Young</t>
  </si>
  <si>
    <t>Miles Wolhuter</t>
  </si>
  <si>
    <t>Tristan Wolhuter</t>
  </si>
  <si>
    <t>Barend Du Toit</t>
  </si>
  <si>
    <t>Luca Dos Santos</t>
  </si>
  <si>
    <t xml:space="preserve">DNR </t>
  </si>
  <si>
    <t>Damien Venter</t>
  </si>
  <si>
    <t>Logan Van Vuuren</t>
  </si>
  <si>
    <t>Sven Larsen</t>
  </si>
  <si>
    <t>Ivana Venter</t>
  </si>
  <si>
    <t>Trenton Kretzmann</t>
  </si>
  <si>
    <t>C200</t>
  </si>
  <si>
    <t>Michael Kretzmann</t>
  </si>
  <si>
    <t>Keegan Charles</t>
  </si>
  <si>
    <t>Megan Jonker</t>
  </si>
  <si>
    <t>Dale Leenstra</t>
  </si>
  <si>
    <t>Sean Leenstra</t>
  </si>
  <si>
    <t>Steve Baker</t>
  </si>
  <si>
    <t>Michael Baker</t>
  </si>
  <si>
    <t>William Slater</t>
  </si>
  <si>
    <t>Nanda Clowes</t>
  </si>
  <si>
    <t>Francois Du Plooy</t>
  </si>
  <si>
    <t>Roger Bergstrom</t>
  </si>
  <si>
    <t>Brendan Crookes</t>
  </si>
  <si>
    <t>Ian Topliss</t>
  </si>
  <si>
    <t>Joshua Mlimi</t>
  </si>
  <si>
    <t>Anton Henriksen</t>
  </si>
  <si>
    <t>Jason Visser</t>
  </si>
  <si>
    <t>Kerim Fitz-Gerald</t>
  </si>
  <si>
    <t>Ricky Raaff</t>
  </si>
  <si>
    <t>Mitchell Harvey</t>
  </si>
  <si>
    <t>Jenna Bohling</t>
  </si>
  <si>
    <t>Marco D'Almeida</t>
  </si>
  <si>
    <t>Kayla Raaff</t>
  </si>
  <si>
    <t>Regan Wasmuth</t>
  </si>
  <si>
    <t>Mark James Carty</t>
  </si>
  <si>
    <t>Luke Borchers</t>
  </si>
  <si>
    <t>Hayden Tully</t>
  </si>
  <si>
    <t>Tyler Tarantino</t>
  </si>
  <si>
    <t>Miguel de Waal</t>
  </si>
  <si>
    <t>Violet McGregor</t>
  </si>
  <si>
    <t>Hunter Conway</t>
  </si>
  <si>
    <t>Jack Roche</t>
  </si>
  <si>
    <t>Ryan Bosiger</t>
  </si>
  <si>
    <t>Michael Spencer</t>
  </si>
  <si>
    <t>Matthew English</t>
  </si>
  <si>
    <t>C557</t>
  </si>
  <si>
    <t>Jack Maidman</t>
  </si>
  <si>
    <t>W113</t>
  </si>
  <si>
    <t>Cameron White</t>
  </si>
  <si>
    <t>Jamie Liebenberg</t>
  </si>
  <si>
    <t>William Luxford</t>
  </si>
  <si>
    <t>ZMSA</t>
  </si>
  <si>
    <t>SUB-TOTAL</t>
  </si>
  <si>
    <t>DROP HEAT</t>
  </si>
  <si>
    <t>CLASS NOT MAKING REQUIRED NUMBERS</t>
  </si>
  <si>
    <t>Dario Haker</t>
  </si>
  <si>
    <t>Justin Burns</t>
  </si>
  <si>
    <t>Byron Cooper</t>
  </si>
  <si>
    <t>2018 KWAZULU NATAL MOTOCROSS CHAMPIONSHIP - ProMini CLASS</t>
  </si>
  <si>
    <t>2018 KWAZULU NATAL MOTOCROSS CHAMPIONSHIP -  85cc CLASS</t>
  </si>
  <si>
    <t>Calvin Gloster</t>
  </si>
  <si>
    <t>Geoff Den</t>
  </si>
  <si>
    <t>Trevor Hills</t>
  </si>
  <si>
    <t>Pierre Coetzer</t>
  </si>
  <si>
    <t>Aiden Henley</t>
  </si>
  <si>
    <t>Neil van der Vyver</t>
  </si>
  <si>
    <t>Lucas Venter</t>
  </si>
  <si>
    <t>Thor Johnson</t>
  </si>
  <si>
    <t>EXCL</t>
  </si>
  <si>
    <t>Mark-Anthony Filip</t>
  </si>
  <si>
    <t>Leonard du Toit</t>
  </si>
  <si>
    <t>Callan Broskie</t>
  </si>
  <si>
    <t>Garrick Henley</t>
  </si>
  <si>
    <t>Asandu Mchunu</t>
  </si>
  <si>
    <t>Nathan Mayberry</t>
  </si>
  <si>
    <t>Wesley McGavin</t>
  </si>
  <si>
    <t>Deegan Bloomfield</t>
  </si>
  <si>
    <t>Dalton Venter</t>
  </si>
  <si>
    <t>Christiaan Cilliers</t>
  </si>
  <si>
    <t>Calvin Jean-Jacques</t>
  </si>
  <si>
    <t>Jonathan Blom</t>
  </si>
  <si>
    <t>David Goosen</t>
  </si>
  <si>
    <t>Tristan Purdon</t>
  </si>
  <si>
    <t>Ross Branch</t>
  </si>
  <si>
    <t>Damon Strydom</t>
  </si>
  <si>
    <t>Ruben Aucamp</t>
  </si>
  <si>
    <t>Gerrie Kok</t>
  </si>
  <si>
    <t>Bradley Thompson</t>
  </si>
  <si>
    <t>Jordan Venter</t>
  </si>
  <si>
    <t>Nicholas Phelps</t>
  </si>
  <si>
    <t>Werner Rall</t>
  </si>
  <si>
    <t>Shayne Steenkamp</t>
  </si>
  <si>
    <t>Slade Smith</t>
  </si>
  <si>
    <t>AMA</t>
  </si>
  <si>
    <t>Justin Bauer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</si>
</sst>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&quot;\ #,##0;[Red]&quot;R&quot;\ \-#,##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Calibri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" fontId="10" fillId="0" borderId="24">
      <alignment horizontal="center"/>
    </xf>
    <xf numFmtId="1" fontId="12" fillId="0" borderId="0" applyBorder="0">
      <alignment horizontal="center"/>
    </xf>
  </cellStyleXfs>
  <cellXfs count="182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4" fillId="2" borderId="5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164" fontId="1" fillId="2" borderId="6" xfId="0" quotePrefix="1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0" borderId="0" xfId="0" applyFont="1"/>
    <xf numFmtId="0" fontId="5" fillId="0" borderId="8" xfId="0" applyFont="1" applyBorder="1"/>
    <xf numFmtId="0" fontId="0" fillId="0" borderId="5" xfId="0" applyFill="1" applyBorder="1"/>
    <xf numFmtId="0" fontId="0" fillId="0" borderId="5" xfId="0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8" xfId="0" applyFill="1" applyBorder="1"/>
    <xf numFmtId="0" fontId="0" fillId="0" borderId="8" xfId="0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164" fontId="1" fillId="2" borderId="13" xfId="0" quotePrefix="1" applyNumberFormat="1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0" fillId="3" borderId="11" xfId="0" applyFill="1" applyBorder="1"/>
    <xf numFmtId="0" fontId="0" fillId="3" borderId="11" xfId="0" applyFill="1" applyBorder="1" applyAlignment="1">
      <alignment horizontal="center"/>
    </xf>
    <xf numFmtId="0" fontId="0" fillId="3" borderId="0" xfId="0" applyFill="1"/>
    <xf numFmtId="0" fontId="0" fillId="0" borderId="10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0" fontId="0" fillId="3" borderId="8" xfId="0" applyFill="1" applyBorder="1"/>
    <xf numFmtId="0" fontId="0" fillId="3" borderId="8" xfId="0" applyFill="1" applyBorder="1" applyAlignment="1">
      <alignment horizontal="center"/>
    </xf>
    <xf numFmtId="0" fontId="0" fillId="0" borderId="8" xfId="0" applyBorder="1"/>
    <xf numFmtId="164" fontId="1" fillId="2" borderId="19" xfId="0" quotePrefix="1" applyNumberFormat="1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5" xfId="0" applyFill="1" applyBorder="1"/>
    <xf numFmtId="0" fontId="0" fillId="3" borderId="5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5" fillId="0" borderId="20" xfId="0" applyFont="1" applyBorder="1"/>
    <xf numFmtId="0" fontId="0" fillId="0" borderId="20" xfId="0" applyFill="1" applyBorder="1"/>
    <xf numFmtId="0" fontId="0" fillId="0" borderId="20" xfId="0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0" fillId="3" borderId="20" xfId="0" applyFill="1" applyBorder="1"/>
    <xf numFmtId="0" fontId="0" fillId="3" borderId="20" xfId="0" applyFill="1" applyBorder="1" applyAlignment="1">
      <alignment horizontal="center"/>
    </xf>
    <xf numFmtId="1" fontId="8" fillId="0" borderId="0" xfId="0" applyNumberFormat="1" applyFont="1"/>
    <xf numFmtId="0" fontId="9" fillId="0" borderId="0" xfId="0" applyFont="1" applyAlignment="1">
      <alignment horizontal="center" vertical="center" wrapText="1"/>
    </xf>
    <xf numFmtId="0" fontId="0" fillId="0" borderId="22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0" fillId="3" borderId="3" xfId="0" applyFill="1" applyBorder="1"/>
    <xf numFmtId="0" fontId="6" fillId="0" borderId="8" xfId="0" applyFont="1" applyFill="1" applyBorder="1"/>
    <xf numFmtId="0" fontId="9" fillId="0" borderId="0" xfId="0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1" fontId="11" fillId="4" borderId="3" xfId="1" applyFont="1" applyFill="1" applyBorder="1" applyAlignment="1">
      <alignment horizontal="center"/>
    </xf>
    <xf numFmtId="1" fontId="13" fillId="2" borderId="3" xfId="2" applyFont="1" applyFill="1" applyBorder="1" applyAlignment="1">
      <alignment horizontal="center"/>
    </xf>
    <xf numFmtId="0" fontId="7" fillId="0" borderId="0" xfId="0" applyFont="1"/>
    <xf numFmtId="1" fontId="8" fillId="4" borderId="0" xfId="0" applyNumberFormat="1" applyFont="1" applyFill="1"/>
    <xf numFmtId="0" fontId="7" fillId="4" borderId="0" xfId="0" applyFont="1" applyFill="1"/>
    <xf numFmtId="0" fontId="9" fillId="0" borderId="0" xfId="0" applyFont="1" applyAlignment="1">
      <alignment horizontal="center" vertical="center" wrapText="1"/>
    </xf>
    <xf numFmtId="0" fontId="0" fillId="0" borderId="15" xfId="0" applyFill="1" applyBorder="1"/>
    <xf numFmtId="0" fontId="0" fillId="0" borderId="11" xfId="0" applyFill="1" applyBorder="1"/>
    <xf numFmtId="0" fontId="7" fillId="0" borderId="11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5" xfId="0" applyBorder="1" applyAlignment="1">
      <alignment horizontal="center"/>
    </xf>
    <xf numFmtId="0" fontId="7" fillId="3" borderId="0" xfId="0" applyFont="1" applyFill="1"/>
    <xf numFmtId="1" fontId="8" fillId="3" borderId="0" xfId="0" applyNumberFormat="1" applyFont="1" applyFill="1"/>
    <xf numFmtId="0" fontId="0" fillId="0" borderId="25" xfId="0" applyBorder="1"/>
    <xf numFmtId="0" fontId="6" fillId="0" borderId="26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" fontId="11" fillId="4" borderId="8" xfId="1" applyFont="1" applyFill="1" applyBorder="1" applyAlignment="1">
      <alignment horizontal="center"/>
    </xf>
    <xf numFmtId="1" fontId="13" fillId="2" borderId="8" xfId="2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5" fillId="3" borderId="0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8" xfId="0" applyNumberFormat="1" applyFont="1" applyFill="1" applyBorder="1" applyAlignment="1">
      <alignment horizontal="center"/>
    </xf>
    <xf numFmtId="0" fontId="5" fillId="0" borderId="11" xfId="0" applyFont="1" applyBorder="1"/>
    <xf numFmtId="0" fontId="0" fillId="0" borderId="11" xfId="0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16" xfId="0" applyBorder="1"/>
    <xf numFmtId="0" fontId="0" fillId="0" borderId="12" xfId="0" applyBorder="1"/>
    <xf numFmtId="0" fontId="0" fillId="0" borderId="29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1" fontId="11" fillId="4" borderId="23" xfId="1" applyFont="1" applyFill="1" applyBorder="1" applyAlignment="1">
      <alignment horizontal="center"/>
    </xf>
    <xf numFmtId="1" fontId="13" fillId="2" borderId="23" xfId="2" applyFont="1" applyFill="1" applyBorder="1" applyAlignment="1">
      <alignment horizontal="center"/>
    </xf>
    <xf numFmtId="0" fontId="5" fillId="0" borderId="3" xfId="0" applyFont="1" applyBorder="1"/>
    <xf numFmtId="0" fontId="4" fillId="2" borderId="28" xfId="0" applyFont="1" applyFill="1" applyBorder="1"/>
    <xf numFmtId="0" fontId="1" fillId="2" borderId="28" xfId="0" applyFont="1" applyFill="1" applyBorder="1" applyAlignment="1">
      <alignment wrapText="1"/>
    </xf>
    <xf numFmtId="0" fontId="1" fillId="2" borderId="28" xfId="0" applyFont="1" applyFill="1" applyBorder="1" applyAlignment="1">
      <alignment horizontal="center" wrapText="1"/>
    </xf>
    <xf numFmtId="164" fontId="1" fillId="2" borderId="30" xfId="0" quotePrefix="1" applyNumberFormat="1" applyFont="1" applyFill="1" applyBorder="1" applyAlignment="1">
      <alignment horizontal="center"/>
    </xf>
    <xf numFmtId="164" fontId="1" fillId="2" borderId="31" xfId="0" quotePrefix="1" applyNumberFormat="1" applyFont="1" applyFill="1" applyBorder="1" applyAlignment="1">
      <alignment horizontal="center"/>
    </xf>
    <xf numFmtId="164" fontId="1" fillId="2" borderId="32" xfId="0" quotePrefix="1" applyNumberFormat="1" applyFont="1" applyFill="1" applyBorder="1" applyAlignment="1">
      <alignment horizontal="center"/>
    </xf>
    <xf numFmtId="164" fontId="1" fillId="2" borderId="33" xfId="0" quotePrefix="1" applyNumberFormat="1" applyFont="1" applyFill="1" applyBorder="1" applyAlignment="1">
      <alignment horizontal="center"/>
    </xf>
    <xf numFmtId="0" fontId="14" fillId="0" borderId="15" xfId="0" applyFont="1" applyFill="1" applyBorder="1" applyAlignment="1">
      <alignment horizontal="center"/>
    </xf>
    <xf numFmtId="0" fontId="2" fillId="0" borderId="16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0" fillId="0" borderId="12" xfId="0" applyBorder="1" applyAlignment="1">
      <alignment horizontal="center"/>
    </xf>
    <xf numFmtId="0" fontId="2" fillId="0" borderId="29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4" fillId="0" borderId="10" xfId="0" applyFont="1" applyFill="1" applyBorder="1" applyAlignment="1">
      <alignment horizontal="center"/>
    </xf>
    <xf numFmtId="0" fontId="14" fillId="0" borderId="31" xfId="0" applyFont="1" applyFill="1" applyBorder="1" applyAlignment="1">
      <alignment horizontal="center"/>
    </xf>
    <xf numFmtId="0" fontId="5" fillId="0" borderId="37" xfId="0" applyFont="1" applyBorder="1"/>
    <xf numFmtId="0" fontId="5" fillId="0" borderId="8" xfId="0" applyFont="1" applyFill="1" applyBorder="1"/>
    <xf numFmtId="0" fontId="5" fillId="0" borderId="11" xfId="0" applyFont="1" applyFill="1" applyBorder="1"/>
    <xf numFmtId="0" fontId="0" fillId="0" borderId="27" xfId="0" applyBorder="1" applyAlignment="1">
      <alignment horizontal="center"/>
    </xf>
    <xf numFmtId="0" fontId="0" fillId="0" borderId="20" xfId="0" applyBorder="1"/>
    <xf numFmtId="0" fontId="6" fillId="0" borderId="20" xfId="0" applyFont="1" applyFill="1" applyBorder="1" applyAlignment="1">
      <alignment horizontal="center"/>
    </xf>
    <xf numFmtId="0" fontId="14" fillId="0" borderId="27" xfId="0" applyFont="1" applyFill="1" applyBorder="1" applyAlignment="1">
      <alignment horizontal="center"/>
    </xf>
    <xf numFmtId="0" fontId="14" fillId="0" borderId="20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4" fillId="2" borderId="16" xfId="0" applyFont="1" applyFill="1" applyBorder="1"/>
    <xf numFmtId="0" fontId="5" fillId="0" borderId="38" xfId="0" applyFont="1" applyBorder="1"/>
    <xf numFmtId="0" fontId="6" fillId="0" borderId="3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1" fontId="11" fillId="4" borderId="11" xfId="1" applyFont="1" applyFill="1" applyBorder="1" applyAlignment="1">
      <alignment horizontal="center"/>
    </xf>
    <xf numFmtId="1" fontId="13" fillId="2" borderId="11" xfId="2" applyFont="1" applyFill="1" applyBorder="1" applyAlignment="1">
      <alignment horizontal="center"/>
    </xf>
    <xf numFmtId="0" fontId="5" fillId="0" borderId="40" xfId="0" applyFont="1" applyBorder="1"/>
    <xf numFmtId="0" fontId="6" fillId="3" borderId="14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" fillId="2" borderId="16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16" fontId="1" fillId="2" borderId="17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6" fontId="1" fillId="2" borderId="17" xfId="0" applyNumberFormat="1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12" xfId="0" applyFont="1" applyBorder="1" applyAlignment="1">
      <alignment horizontal="center"/>
    </xf>
    <xf numFmtId="0" fontId="2" fillId="0" borderId="34" xfId="0" applyFont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3" xfId="0" applyFill="1" applyBorder="1"/>
    <xf numFmtId="0" fontId="0" fillId="0" borderId="27" xfId="0" applyFill="1" applyBorder="1" applyAlignment="1">
      <alignment horizontal="center"/>
    </xf>
    <xf numFmtId="0" fontId="0" fillId="0" borderId="13" xfId="0" applyFill="1" applyBorder="1" applyAlignment="1">
      <alignment horizontal="center"/>
    </xf>
  </cellXfs>
  <cellStyles count="3">
    <cellStyle name="Normal" xfId="0" builtinId="0"/>
    <cellStyle name="PTSNUM" xfId="1"/>
    <cellStyle name="PTSTOT" xfId="2"/>
  </cellStyles>
  <dxfs count="0"/>
  <tableStyles count="0" defaultTableStyle="TableStyleMedium2" defaultPivotStyle="PivotStyleLight16"/>
  <colors>
    <mruColors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876300</xdr:colOff>
      <xdr:row>2</xdr:row>
      <xdr:rowOff>171450</xdr:rowOff>
    </xdr:to>
    <xdr:grpSp>
      <xdr:nvGrpSpPr>
        <xdr:cNvPr id="11" name="Group 10"/>
        <xdr:cNvGrpSpPr>
          <a:grpSpLocks/>
        </xdr:cNvGrpSpPr>
      </xdr:nvGrpSpPr>
      <xdr:grpSpPr>
        <a:xfrm>
          <a:off x="0" y="0"/>
          <a:ext cx="3162300" cy="771525"/>
          <a:chOff x="0" y="0"/>
          <a:chExt cx="5210174" cy="847725"/>
        </a:xfrm>
      </xdr:grpSpPr>
      <xdr:pic>
        <xdr:nvPicPr>
          <xdr:cNvPr id="12" name="Picture 11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Picture 1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142875</xdr:rowOff>
    </xdr:from>
    <xdr:to>
      <xdr:col>4</xdr:col>
      <xdr:colOff>533400</xdr:colOff>
      <xdr:row>2</xdr:row>
      <xdr:rowOff>171450</xdr:rowOff>
    </xdr:to>
    <xdr:grpSp>
      <xdr:nvGrpSpPr>
        <xdr:cNvPr id="6" name="Group 5"/>
        <xdr:cNvGrpSpPr>
          <a:grpSpLocks/>
        </xdr:cNvGrpSpPr>
      </xdr:nvGrpSpPr>
      <xdr:grpSpPr>
        <a:xfrm>
          <a:off x="85725" y="142875"/>
          <a:ext cx="3933825" cy="847725"/>
          <a:chOff x="0" y="0"/>
          <a:chExt cx="5210174" cy="847725"/>
        </a:xfrm>
      </xdr:grpSpPr>
      <xdr:pic>
        <xdr:nvPicPr>
          <xdr:cNvPr id="7" name="Picture 6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Picture 7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447675</xdr:colOff>
      <xdr:row>3</xdr:row>
      <xdr:rowOff>9525</xdr:rowOff>
    </xdr:to>
    <xdr:grpSp>
      <xdr:nvGrpSpPr>
        <xdr:cNvPr id="5" name="Group 4"/>
        <xdr:cNvGrpSpPr>
          <a:grpSpLocks/>
        </xdr:cNvGrpSpPr>
      </xdr:nvGrpSpPr>
      <xdr:grpSpPr>
        <a:xfrm>
          <a:off x="0" y="266700"/>
          <a:ext cx="3933825" cy="400050"/>
          <a:chOff x="0" y="0"/>
          <a:chExt cx="5210174" cy="847725"/>
        </a:xfrm>
      </xdr:grpSpPr>
      <xdr:pic>
        <xdr:nvPicPr>
          <xdr:cNvPr id="6" name="Picture 5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4</xdr:col>
      <xdr:colOff>447675</xdr:colOff>
      <xdr:row>3</xdr:row>
      <xdr:rowOff>9525</xdr:rowOff>
    </xdr:to>
    <xdr:grpSp>
      <xdr:nvGrpSpPr>
        <xdr:cNvPr id="2" name="Group 1"/>
        <xdr:cNvGrpSpPr>
          <a:grpSpLocks/>
        </xdr:cNvGrpSpPr>
      </xdr:nvGrpSpPr>
      <xdr:grpSpPr>
        <a:xfrm>
          <a:off x="0" y="47625"/>
          <a:ext cx="4067175" cy="619125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295275</xdr:colOff>
      <xdr:row>2</xdr:row>
      <xdr:rowOff>76200</xdr:rowOff>
    </xdr:to>
    <xdr:grpSp>
      <xdr:nvGrpSpPr>
        <xdr:cNvPr id="8" name="Group 7"/>
        <xdr:cNvGrpSpPr>
          <a:grpSpLocks/>
        </xdr:cNvGrpSpPr>
      </xdr:nvGrpSpPr>
      <xdr:grpSpPr>
        <a:xfrm>
          <a:off x="0" y="0"/>
          <a:ext cx="3333750" cy="771525"/>
          <a:chOff x="0" y="0"/>
          <a:chExt cx="5210174" cy="847725"/>
        </a:xfrm>
      </xdr:grpSpPr>
      <xdr:pic>
        <xdr:nvPicPr>
          <xdr:cNvPr id="9" name="Picture 8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Picture 9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447675</xdr:colOff>
      <xdr:row>3</xdr:row>
      <xdr:rowOff>9525</xdr:rowOff>
    </xdr:to>
    <xdr:grpSp>
      <xdr:nvGrpSpPr>
        <xdr:cNvPr id="5" name="Group 4"/>
        <xdr:cNvGrpSpPr>
          <a:grpSpLocks/>
        </xdr:cNvGrpSpPr>
      </xdr:nvGrpSpPr>
      <xdr:grpSpPr>
        <a:xfrm>
          <a:off x="0" y="0"/>
          <a:ext cx="3371850" cy="666750"/>
          <a:chOff x="0" y="0"/>
          <a:chExt cx="5210174" cy="847725"/>
        </a:xfrm>
      </xdr:grpSpPr>
      <xdr:pic>
        <xdr:nvPicPr>
          <xdr:cNvPr id="6" name="Picture 5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85725</xdr:rowOff>
    </xdr:from>
    <xdr:to>
      <xdr:col>4</xdr:col>
      <xdr:colOff>447675</xdr:colOff>
      <xdr:row>3</xdr:row>
      <xdr:rowOff>9525</xdr:rowOff>
    </xdr:to>
    <xdr:grpSp>
      <xdr:nvGrpSpPr>
        <xdr:cNvPr id="5" name="Group 4"/>
        <xdr:cNvGrpSpPr>
          <a:grpSpLocks/>
        </xdr:cNvGrpSpPr>
      </xdr:nvGrpSpPr>
      <xdr:grpSpPr>
        <a:xfrm>
          <a:off x="0" y="85725"/>
          <a:ext cx="3371850" cy="581025"/>
          <a:chOff x="0" y="0"/>
          <a:chExt cx="5210174" cy="847725"/>
        </a:xfrm>
      </xdr:grpSpPr>
      <xdr:pic>
        <xdr:nvPicPr>
          <xdr:cNvPr id="6" name="Picture 5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4</xdr:col>
      <xdr:colOff>447675</xdr:colOff>
      <xdr:row>3</xdr:row>
      <xdr:rowOff>9525</xdr:rowOff>
    </xdr:to>
    <xdr:grpSp>
      <xdr:nvGrpSpPr>
        <xdr:cNvPr id="5" name="Group 4"/>
        <xdr:cNvGrpSpPr>
          <a:grpSpLocks/>
        </xdr:cNvGrpSpPr>
      </xdr:nvGrpSpPr>
      <xdr:grpSpPr>
        <a:xfrm>
          <a:off x="0" y="47625"/>
          <a:ext cx="3381375" cy="619125"/>
          <a:chOff x="0" y="0"/>
          <a:chExt cx="5210174" cy="847725"/>
        </a:xfrm>
      </xdr:grpSpPr>
      <xdr:pic>
        <xdr:nvPicPr>
          <xdr:cNvPr id="6" name="Picture 5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4</xdr:col>
      <xdr:colOff>447675</xdr:colOff>
      <xdr:row>3</xdr:row>
      <xdr:rowOff>9525</xdr:rowOff>
    </xdr:to>
    <xdr:grpSp>
      <xdr:nvGrpSpPr>
        <xdr:cNvPr id="5" name="Group 4"/>
        <xdr:cNvGrpSpPr>
          <a:grpSpLocks/>
        </xdr:cNvGrpSpPr>
      </xdr:nvGrpSpPr>
      <xdr:grpSpPr>
        <a:xfrm>
          <a:off x="0" y="19050"/>
          <a:ext cx="3381375" cy="647700"/>
          <a:chOff x="0" y="0"/>
          <a:chExt cx="5210174" cy="847725"/>
        </a:xfrm>
      </xdr:grpSpPr>
      <xdr:pic>
        <xdr:nvPicPr>
          <xdr:cNvPr id="6" name="Picture 5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4</xdr:col>
      <xdr:colOff>447675</xdr:colOff>
      <xdr:row>3</xdr:row>
      <xdr:rowOff>9525</xdr:rowOff>
    </xdr:to>
    <xdr:grpSp>
      <xdr:nvGrpSpPr>
        <xdr:cNvPr id="8" name="Group 7"/>
        <xdr:cNvGrpSpPr>
          <a:grpSpLocks/>
        </xdr:cNvGrpSpPr>
      </xdr:nvGrpSpPr>
      <xdr:grpSpPr>
        <a:xfrm>
          <a:off x="0" y="9525"/>
          <a:ext cx="3505200" cy="657225"/>
          <a:chOff x="0" y="0"/>
          <a:chExt cx="5210174" cy="847725"/>
        </a:xfrm>
      </xdr:grpSpPr>
      <xdr:pic>
        <xdr:nvPicPr>
          <xdr:cNvPr id="9" name="Picture 8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Picture 9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447675</xdr:colOff>
      <xdr:row>3</xdr:row>
      <xdr:rowOff>9525</xdr:rowOff>
    </xdr:to>
    <xdr:grpSp>
      <xdr:nvGrpSpPr>
        <xdr:cNvPr id="5" name="Group 4"/>
        <xdr:cNvGrpSpPr>
          <a:grpSpLocks/>
        </xdr:cNvGrpSpPr>
      </xdr:nvGrpSpPr>
      <xdr:grpSpPr>
        <a:xfrm>
          <a:off x="0" y="266700"/>
          <a:ext cx="4057650" cy="400050"/>
          <a:chOff x="0" y="0"/>
          <a:chExt cx="5210174" cy="847725"/>
        </a:xfrm>
      </xdr:grpSpPr>
      <xdr:pic>
        <xdr:nvPicPr>
          <xdr:cNvPr id="6" name="Picture 5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4</xdr:col>
      <xdr:colOff>304800</xdr:colOff>
      <xdr:row>2</xdr:row>
      <xdr:rowOff>171450</xdr:rowOff>
    </xdr:to>
    <xdr:grpSp>
      <xdr:nvGrpSpPr>
        <xdr:cNvPr id="5" name="Group 4"/>
        <xdr:cNvGrpSpPr>
          <a:grpSpLocks/>
        </xdr:cNvGrpSpPr>
      </xdr:nvGrpSpPr>
      <xdr:grpSpPr>
        <a:xfrm>
          <a:off x="276225" y="66675"/>
          <a:ext cx="2943225" cy="561975"/>
          <a:chOff x="0" y="0"/>
          <a:chExt cx="5210174" cy="847725"/>
        </a:xfrm>
      </xdr:grpSpPr>
      <xdr:pic>
        <xdr:nvPicPr>
          <xdr:cNvPr id="6" name="Picture 5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>
      <selection activeCell="B5" sqref="B5"/>
    </sheetView>
  </sheetViews>
  <sheetFormatPr defaultRowHeight="15" x14ac:dyDescent="0.25"/>
  <cols>
    <col min="1" max="1" width="4.7109375" bestFit="1" customWidth="1"/>
    <col min="2" max="2" width="21" bestFit="1" customWidth="1"/>
    <col min="3" max="3" width="12.7109375" style="3" bestFit="1" customWidth="1"/>
    <col min="4" max="4" width="9" style="3" customWidth="1"/>
    <col min="5" max="5" width="8" style="3" bestFit="1" customWidth="1"/>
    <col min="6" max="21" width="6.5703125" style="3" bestFit="1" customWidth="1"/>
    <col min="22" max="22" width="7.140625" style="3" customWidth="1"/>
    <col min="23" max="23" width="7.42578125" style="3" customWidth="1"/>
    <col min="24" max="24" width="6.5703125" style="3" customWidth="1"/>
    <col min="25" max="25" width="6.5703125" style="3" bestFit="1" customWidth="1"/>
    <col min="26" max="26" width="30.5703125" bestFit="1" customWidth="1"/>
  </cols>
  <sheetData>
    <row r="1" spans="1:26" ht="23.25" customHeight="1" x14ac:dyDescent="0.25">
      <c r="A1" s="111"/>
      <c r="B1" s="112"/>
      <c r="C1" s="112"/>
      <c r="D1" s="113"/>
      <c r="E1" s="112"/>
      <c r="F1" s="161" t="s">
        <v>62</v>
      </c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2"/>
      <c r="Z1" s="2"/>
    </row>
    <row r="2" spans="1:26" ht="24" thickBot="1" x14ac:dyDescent="0.3">
      <c r="A2" s="114"/>
      <c r="B2" s="115"/>
      <c r="C2" s="115"/>
      <c r="D2" s="115"/>
      <c r="E2" s="115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4"/>
      <c r="Z2" s="2"/>
    </row>
    <row r="3" spans="1:26" ht="15" customHeight="1" x14ac:dyDescent="0.25">
      <c r="A3" s="93"/>
      <c r="B3" s="94"/>
      <c r="C3" s="95"/>
      <c r="D3" s="95"/>
      <c r="E3" s="95"/>
      <c r="F3" s="139" t="s">
        <v>56</v>
      </c>
      <c r="G3" s="140"/>
      <c r="H3" s="141"/>
      <c r="I3" s="148" t="s">
        <v>56</v>
      </c>
      <c r="J3" s="149"/>
      <c r="K3" s="150"/>
      <c r="L3" s="148" t="s">
        <v>56</v>
      </c>
      <c r="M3" s="150"/>
      <c r="N3" s="139" t="s">
        <v>56</v>
      </c>
      <c r="O3" s="140"/>
      <c r="P3" s="141"/>
      <c r="Q3" s="148" t="s">
        <v>56</v>
      </c>
      <c r="R3" s="149"/>
      <c r="S3" s="150"/>
      <c r="T3" s="148" t="s">
        <v>56</v>
      </c>
      <c r="U3" s="150"/>
      <c r="V3" s="152" t="s">
        <v>146</v>
      </c>
      <c r="W3" s="155" t="s">
        <v>147</v>
      </c>
      <c r="X3" s="155" t="s">
        <v>147</v>
      </c>
      <c r="Y3" s="158" t="s">
        <v>0</v>
      </c>
    </row>
    <row r="4" spans="1:26" ht="15.75" customHeight="1" thickBot="1" x14ac:dyDescent="0.3">
      <c r="A4" s="93"/>
      <c r="B4" s="94"/>
      <c r="C4" s="95"/>
      <c r="D4" s="95"/>
      <c r="E4" s="95"/>
      <c r="F4" s="144">
        <v>43135</v>
      </c>
      <c r="G4" s="145"/>
      <c r="H4" s="146"/>
      <c r="I4" s="142">
        <v>43184</v>
      </c>
      <c r="J4" s="147"/>
      <c r="K4" s="143"/>
      <c r="L4" s="142">
        <v>43197</v>
      </c>
      <c r="M4" s="143"/>
      <c r="N4" s="144">
        <v>43212</v>
      </c>
      <c r="O4" s="145"/>
      <c r="P4" s="146"/>
      <c r="Q4" s="142">
        <v>43310</v>
      </c>
      <c r="R4" s="147"/>
      <c r="S4" s="143"/>
      <c r="T4" s="142">
        <v>43415</v>
      </c>
      <c r="U4" s="143"/>
      <c r="V4" s="153"/>
      <c r="W4" s="156"/>
      <c r="X4" s="156"/>
      <c r="Y4" s="159"/>
    </row>
    <row r="5" spans="1:26" s="9" customFormat="1" ht="44.25" customHeight="1" thickBot="1" x14ac:dyDescent="0.3">
      <c r="A5" s="103" t="s">
        <v>1</v>
      </c>
      <c r="B5" s="104" t="s">
        <v>2</v>
      </c>
      <c r="C5" s="105" t="s">
        <v>3</v>
      </c>
      <c r="D5" s="105" t="s">
        <v>4</v>
      </c>
      <c r="E5" s="105" t="s">
        <v>5</v>
      </c>
      <c r="F5" s="106" t="s">
        <v>9</v>
      </c>
      <c r="G5" s="107" t="s">
        <v>10</v>
      </c>
      <c r="H5" s="106" t="s">
        <v>72</v>
      </c>
      <c r="I5" s="107" t="s">
        <v>9</v>
      </c>
      <c r="J5" s="106" t="s">
        <v>10</v>
      </c>
      <c r="K5" s="107" t="s">
        <v>72</v>
      </c>
      <c r="L5" s="106" t="s">
        <v>9</v>
      </c>
      <c r="M5" s="107" t="s">
        <v>10</v>
      </c>
      <c r="N5" s="106" t="s">
        <v>9</v>
      </c>
      <c r="O5" s="107" t="s">
        <v>10</v>
      </c>
      <c r="P5" s="106" t="s">
        <v>72</v>
      </c>
      <c r="Q5" s="107" t="s">
        <v>9</v>
      </c>
      <c r="R5" s="109" t="s">
        <v>10</v>
      </c>
      <c r="S5" s="109" t="s">
        <v>72</v>
      </c>
      <c r="T5" s="109" t="s">
        <v>9</v>
      </c>
      <c r="U5" s="109" t="s">
        <v>10</v>
      </c>
      <c r="V5" s="154"/>
      <c r="W5" s="157"/>
      <c r="X5" s="157"/>
      <c r="Y5" s="160"/>
    </row>
    <row r="6" spans="1:26" x14ac:dyDescent="0.25">
      <c r="A6" s="102">
        <v>1</v>
      </c>
      <c r="B6" s="30" t="s">
        <v>58</v>
      </c>
      <c r="C6" s="39">
        <v>12318</v>
      </c>
      <c r="D6" s="39">
        <v>31</v>
      </c>
      <c r="E6" s="39" t="s">
        <v>6</v>
      </c>
      <c r="F6" s="75">
        <v>25</v>
      </c>
      <c r="G6" s="76">
        <v>25</v>
      </c>
      <c r="H6" s="76">
        <v>25</v>
      </c>
      <c r="I6" s="76">
        <v>25</v>
      </c>
      <c r="J6" s="76">
        <v>25</v>
      </c>
      <c r="K6" s="76">
        <v>25</v>
      </c>
      <c r="L6" s="76">
        <v>25</v>
      </c>
      <c r="M6" s="76">
        <v>25</v>
      </c>
      <c r="N6" s="76">
        <v>17</v>
      </c>
      <c r="O6" s="76">
        <v>25</v>
      </c>
      <c r="P6" s="76">
        <v>25</v>
      </c>
      <c r="Q6" s="76">
        <v>25</v>
      </c>
      <c r="R6" s="76">
        <v>25</v>
      </c>
      <c r="S6" s="76">
        <v>25</v>
      </c>
      <c r="T6" s="76">
        <v>25</v>
      </c>
      <c r="U6" s="76">
        <v>25</v>
      </c>
      <c r="V6" s="90">
        <f t="shared" ref="V6:V21" si="0">SUM(F6:U6)</f>
        <v>392</v>
      </c>
      <c r="W6" s="61">
        <f t="shared" ref="W6:W21" si="1">SMALL(IF(ISBLANK(F6:U6),0,F6:U6),1)</f>
        <v>17</v>
      </c>
      <c r="X6" s="61">
        <f t="shared" ref="X6:X21" si="2">SMALL(IF(ISBLANK(F6:U6),0,F6:U6),2)</f>
        <v>25</v>
      </c>
      <c r="Y6" s="62">
        <f t="shared" ref="Y6:Y21" si="3">SUM(V6-W6-X6)</f>
        <v>350</v>
      </c>
      <c r="Z6" s="63"/>
    </row>
    <row r="7" spans="1:26" x14ac:dyDescent="0.25">
      <c r="A7" s="10">
        <v>2</v>
      </c>
      <c r="B7" s="15" t="s">
        <v>12</v>
      </c>
      <c r="C7" s="33">
        <v>2516</v>
      </c>
      <c r="D7" s="33">
        <v>238</v>
      </c>
      <c r="E7" s="33" t="s">
        <v>6</v>
      </c>
      <c r="F7" s="17">
        <v>19</v>
      </c>
      <c r="G7" s="24">
        <v>22</v>
      </c>
      <c r="H7" s="24">
        <v>20</v>
      </c>
      <c r="I7" s="24">
        <v>19</v>
      </c>
      <c r="J7" s="24">
        <v>19</v>
      </c>
      <c r="K7" s="24">
        <v>22</v>
      </c>
      <c r="L7" s="24">
        <v>19</v>
      </c>
      <c r="M7" s="24">
        <v>19</v>
      </c>
      <c r="N7" s="24">
        <v>25</v>
      </c>
      <c r="O7" s="24">
        <v>20</v>
      </c>
      <c r="P7" s="24">
        <v>19</v>
      </c>
      <c r="Q7" s="24">
        <v>20</v>
      </c>
      <c r="R7" s="24">
        <v>22</v>
      </c>
      <c r="S7" s="24">
        <v>22</v>
      </c>
      <c r="T7" s="24">
        <v>22</v>
      </c>
      <c r="U7" s="24">
        <v>22</v>
      </c>
      <c r="V7" s="90">
        <f t="shared" si="0"/>
        <v>331</v>
      </c>
      <c r="W7" s="61">
        <f t="shared" si="1"/>
        <v>19</v>
      </c>
      <c r="X7" s="61">
        <f t="shared" si="2"/>
        <v>19</v>
      </c>
      <c r="Y7" s="62">
        <f t="shared" si="3"/>
        <v>293</v>
      </c>
    </row>
    <row r="8" spans="1:26" x14ac:dyDescent="0.25">
      <c r="A8" s="10">
        <v>3</v>
      </c>
      <c r="B8" s="15" t="s">
        <v>11</v>
      </c>
      <c r="C8" s="33">
        <v>2575</v>
      </c>
      <c r="D8" s="33">
        <v>29</v>
      </c>
      <c r="E8" s="33" t="s">
        <v>6</v>
      </c>
      <c r="F8" s="17">
        <v>20</v>
      </c>
      <c r="G8" s="24">
        <v>16</v>
      </c>
      <c r="H8" s="24">
        <v>19</v>
      </c>
      <c r="I8" s="24">
        <v>15</v>
      </c>
      <c r="J8" s="24">
        <v>20</v>
      </c>
      <c r="K8" s="24">
        <v>18</v>
      </c>
      <c r="L8" s="24">
        <v>0</v>
      </c>
      <c r="M8" s="24">
        <v>17</v>
      </c>
      <c r="N8" s="24">
        <v>22</v>
      </c>
      <c r="O8" s="24">
        <v>22</v>
      </c>
      <c r="P8" s="24">
        <v>22</v>
      </c>
      <c r="Q8" s="24">
        <v>22</v>
      </c>
      <c r="R8" s="24">
        <v>20</v>
      </c>
      <c r="S8" s="24">
        <v>20</v>
      </c>
      <c r="T8" s="24">
        <v>20</v>
      </c>
      <c r="U8" s="24">
        <v>20</v>
      </c>
      <c r="V8" s="90">
        <f t="shared" si="0"/>
        <v>293</v>
      </c>
      <c r="W8" s="61">
        <f t="shared" si="1"/>
        <v>0</v>
      </c>
      <c r="X8" s="61">
        <f t="shared" si="2"/>
        <v>15</v>
      </c>
      <c r="Y8" s="62">
        <f t="shared" si="3"/>
        <v>278</v>
      </c>
    </row>
    <row r="9" spans="1:26" x14ac:dyDescent="0.25">
      <c r="A9" s="10">
        <v>4</v>
      </c>
      <c r="B9" s="15" t="s">
        <v>14</v>
      </c>
      <c r="C9" s="33">
        <v>3501</v>
      </c>
      <c r="D9" s="33">
        <v>91</v>
      </c>
      <c r="E9" s="33" t="s">
        <v>6</v>
      </c>
      <c r="F9" s="17">
        <v>18</v>
      </c>
      <c r="G9" s="24">
        <v>19</v>
      </c>
      <c r="H9" s="24">
        <v>18</v>
      </c>
      <c r="I9" s="24">
        <v>18</v>
      </c>
      <c r="J9" s="24">
        <v>16</v>
      </c>
      <c r="K9" s="24">
        <v>17</v>
      </c>
      <c r="L9" s="24">
        <v>17</v>
      </c>
      <c r="M9" s="24">
        <v>16</v>
      </c>
      <c r="N9" s="24">
        <v>18</v>
      </c>
      <c r="O9" s="24">
        <v>18</v>
      </c>
      <c r="P9" s="24">
        <v>20</v>
      </c>
      <c r="Q9" s="24">
        <v>19</v>
      </c>
      <c r="R9" s="24">
        <v>19</v>
      </c>
      <c r="S9" s="24">
        <v>19</v>
      </c>
      <c r="T9" s="24">
        <v>0</v>
      </c>
      <c r="U9" s="24">
        <v>0</v>
      </c>
      <c r="V9" s="90">
        <f t="shared" si="0"/>
        <v>252</v>
      </c>
      <c r="W9" s="61">
        <f t="shared" si="1"/>
        <v>0</v>
      </c>
      <c r="X9" s="61">
        <f t="shared" si="2"/>
        <v>0</v>
      </c>
      <c r="Y9" s="62">
        <f t="shared" si="3"/>
        <v>252</v>
      </c>
    </row>
    <row r="10" spans="1:26" x14ac:dyDescent="0.25">
      <c r="A10" s="10">
        <v>5</v>
      </c>
      <c r="B10" s="15" t="s">
        <v>19</v>
      </c>
      <c r="C10" s="33">
        <v>3779</v>
      </c>
      <c r="D10" s="33">
        <v>30</v>
      </c>
      <c r="E10" s="33" t="s">
        <v>6</v>
      </c>
      <c r="F10" s="17">
        <v>17</v>
      </c>
      <c r="G10" s="24">
        <v>18</v>
      </c>
      <c r="H10" s="24">
        <v>17</v>
      </c>
      <c r="I10" s="24">
        <v>12</v>
      </c>
      <c r="J10" s="24">
        <v>13</v>
      </c>
      <c r="K10" s="24">
        <v>15</v>
      </c>
      <c r="L10" s="24">
        <v>14</v>
      </c>
      <c r="M10" s="24">
        <v>13</v>
      </c>
      <c r="N10" s="24">
        <v>0</v>
      </c>
      <c r="O10" s="24">
        <v>16</v>
      </c>
      <c r="P10" s="24">
        <v>16</v>
      </c>
      <c r="Q10" s="24">
        <v>18</v>
      </c>
      <c r="R10" s="24">
        <v>18</v>
      </c>
      <c r="S10" s="24">
        <v>18</v>
      </c>
      <c r="T10" s="24">
        <v>19</v>
      </c>
      <c r="U10" s="24">
        <v>19</v>
      </c>
      <c r="V10" s="90">
        <f t="shared" si="0"/>
        <v>243</v>
      </c>
      <c r="W10" s="61">
        <f t="shared" si="1"/>
        <v>0</v>
      </c>
      <c r="X10" s="61">
        <f t="shared" si="2"/>
        <v>12</v>
      </c>
      <c r="Y10" s="62">
        <f t="shared" si="3"/>
        <v>231</v>
      </c>
    </row>
    <row r="11" spans="1:26" x14ac:dyDescent="0.25">
      <c r="A11" s="10">
        <v>6</v>
      </c>
      <c r="B11" s="15" t="s">
        <v>18</v>
      </c>
      <c r="C11" s="33">
        <v>2599</v>
      </c>
      <c r="D11" s="33">
        <v>28</v>
      </c>
      <c r="E11" s="33" t="s">
        <v>6</v>
      </c>
      <c r="F11" s="17">
        <v>16</v>
      </c>
      <c r="G11" s="24">
        <v>14</v>
      </c>
      <c r="H11" s="24">
        <v>16</v>
      </c>
      <c r="I11" s="24">
        <v>14</v>
      </c>
      <c r="J11" s="24">
        <v>14</v>
      </c>
      <c r="K11" s="24">
        <v>16</v>
      </c>
      <c r="L11" s="24">
        <v>16</v>
      </c>
      <c r="M11" s="24">
        <v>14</v>
      </c>
      <c r="N11" s="24">
        <v>19</v>
      </c>
      <c r="O11" s="24">
        <v>15</v>
      </c>
      <c r="P11" s="24">
        <v>17</v>
      </c>
      <c r="Q11" s="24">
        <v>17</v>
      </c>
      <c r="R11" s="24">
        <v>17</v>
      </c>
      <c r="S11" s="24">
        <v>17</v>
      </c>
      <c r="T11" s="24">
        <v>18</v>
      </c>
      <c r="U11" s="24">
        <v>18</v>
      </c>
      <c r="V11" s="90">
        <f t="shared" si="0"/>
        <v>258</v>
      </c>
      <c r="W11" s="61">
        <f t="shared" si="1"/>
        <v>14</v>
      </c>
      <c r="X11" s="61">
        <f t="shared" si="2"/>
        <v>14</v>
      </c>
      <c r="Y11" s="62">
        <f t="shared" si="3"/>
        <v>230</v>
      </c>
    </row>
    <row r="12" spans="1:26" x14ac:dyDescent="0.25">
      <c r="A12" s="10">
        <v>7</v>
      </c>
      <c r="B12" s="30" t="s">
        <v>73</v>
      </c>
      <c r="C12" s="39">
        <v>4050</v>
      </c>
      <c r="D12" s="39">
        <v>100</v>
      </c>
      <c r="E12" s="39" t="s">
        <v>6</v>
      </c>
      <c r="F12" s="17">
        <v>22</v>
      </c>
      <c r="G12" s="24">
        <v>20</v>
      </c>
      <c r="H12" s="24">
        <v>22</v>
      </c>
      <c r="I12" s="24">
        <v>20</v>
      </c>
      <c r="J12" s="24">
        <v>22</v>
      </c>
      <c r="K12" s="24">
        <v>20</v>
      </c>
      <c r="L12" s="24">
        <v>22</v>
      </c>
      <c r="M12" s="24">
        <v>18</v>
      </c>
      <c r="N12" s="24">
        <v>16</v>
      </c>
      <c r="O12" s="24">
        <v>19</v>
      </c>
      <c r="P12" s="24">
        <v>18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90">
        <f t="shared" si="0"/>
        <v>219</v>
      </c>
      <c r="W12" s="61">
        <f t="shared" si="1"/>
        <v>0</v>
      </c>
      <c r="X12" s="61">
        <f t="shared" si="2"/>
        <v>0</v>
      </c>
      <c r="Y12" s="62">
        <f t="shared" si="3"/>
        <v>219</v>
      </c>
    </row>
    <row r="13" spans="1:26" x14ac:dyDescent="0.25">
      <c r="A13" s="10">
        <v>8</v>
      </c>
      <c r="B13" s="32" t="s">
        <v>17</v>
      </c>
      <c r="C13" s="33">
        <v>3197</v>
      </c>
      <c r="D13" s="33">
        <v>26</v>
      </c>
      <c r="E13" s="33" t="s">
        <v>6</v>
      </c>
      <c r="F13" s="17">
        <v>14</v>
      </c>
      <c r="G13" s="24">
        <v>15</v>
      </c>
      <c r="H13" s="24">
        <v>15</v>
      </c>
      <c r="I13" s="24">
        <v>13</v>
      </c>
      <c r="J13" s="24">
        <v>12</v>
      </c>
      <c r="K13" s="24">
        <v>13</v>
      </c>
      <c r="L13" s="24">
        <v>12</v>
      </c>
      <c r="M13" s="29">
        <v>0</v>
      </c>
      <c r="N13" s="24">
        <v>15</v>
      </c>
      <c r="O13" s="24">
        <v>14</v>
      </c>
      <c r="P13" s="24">
        <v>15</v>
      </c>
      <c r="Q13" s="24">
        <v>16</v>
      </c>
      <c r="R13" s="24">
        <v>16</v>
      </c>
      <c r="S13" s="24">
        <v>16</v>
      </c>
      <c r="T13" s="24">
        <v>0</v>
      </c>
      <c r="U13" s="24">
        <v>0</v>
      </c>
      <c r="V13" s="90">
        <f t="shared" si="0"/>
        <v>186</v>
      </c>
      <c r="W13" s="61">
        <f t="shared" si="1"/>
        <v>0</v>
      </c>
      <c r="X13" s="61">
        <f t="shared" si="2"/>
        <v>0</v>
      </c>
      <c r="Y13" s="62">
        <f t="shared" si="3"/>
        <v>186</v>
      </c>
    </row>
    <row r="14" spans="1:26" x14ac:dyDescent="0.25">
      <c r="A14" s="10">
        <v>9</v>
      </c>
      <c r="B14" s="15" t="s">
        <v>16</v>
      </c>
      <c r="C14" s="33">
        <v>3670</v>
      </c>
      <c r="D14" s="33">
        <v>25</v>
      </c>
      <c r="E14" s="33" t="s">
        <v>6</v>
      </c>
      <c r="F14" s="116">
        <v>0</v>
      </c>
      <c r="G14" s="110">
        <v>0</v>
      </c>
      <c r="H14" s="110">
        <v>0</v>
      </c>
      <c r="I14" s="24">
        <v>16</v>
      </c>
      <c r="J14" s="24">
        <v>15</v>
      </c>
      <c r="K14" s="24">
        <v>14</v>
      </c>
      <c r="L14" s="24">
        <v>13</v>
      </c>
      <c r="M14" s="24">
        <v>12</v>
      </c>
      <c r="N14" s="24">
        <v>20</v>
      </c>
      <c r="O14" s="24">
        <v>17</v>
      </c>
      <c r="P14" s="24">
        <v>0</v>
      </c>
      <c r="Q14" s="24">
        <v>0</v>
      </c>
      <c r="R14" s="24">
        <v>0</v>
      </c>
      <c r="S14" s="24">
        <v>0</v>
      </c>
      <c r="T14" s="24">
        <v>0</v>
      </c>
      <c r="U14" s="24">
        <v>0</v>
      </c>
      <c r="V14" s="90">
        <f t="shared" si="0"/>
        <v>107</v>
      </c>
      <c r="W14" s="61">
        <f t="shared" si="1"/>
        <v>0</v>
      </c>
      <c r="X14" s="61">
        <f t="shared" si="2"/>
        <v>0</v>
      </c>
      <c r="Y14" s="62">
        <f t="shared" si="3"/>
        <v>107</v>
      </c>
    </row>
    <row r="15" spans="1:26" x14ac:dyDescent="0.25">
      <c r="A15" s="10">
        <v>10</v>
      </c>
      <c r="B15" s="15" t="s">
        <v>101</v>
      </c>
      <c r="C15" s="16">
        <v>5531</v>
      </c>
      <c r="D15" s="16">
        <v>218</v>
      </c>
      <c r="E15" s="16" t="s">
        <v>30</v>
      </c>
      <c r="F15" s="17">
        <v>0</v>
      </c>
      <c r="G15" s="24">
        <v>0</v>
      </c>
      <c r="H15" s="24">
        <v>0</v>
      </c>
      <c r="I15" s="24">
        <v>22</v>
      </c>
      <c r="J15" s="24">
        <v>17</v>
      </c>
      <c r="K15" s="24">
        <v>19</v>
      </c>
      <c r="L15" s="24">
        <v>15</v>
      </c>
      <c r="M15" s="24">
        <v>20</v>
      </c>
      <c r="N15" s="24">
        <v>0</v>
      </c>
      <c r="O15" s="24">
        <v>0</v>
      </c>
      <c r="P15" s="24">
        <v>0</v>
      </c>
      <c r="Q15" s="24">
        <v>0</v>
      </c>
      <c r="R15" s="24">
        <v>0</v>
      </c>
      <c r="S15" s="24">
        <v>0</v>
      </c>
      <c r="T15" s="24">
        <v>0</v>
      </c>
      <c r="U15" s="24">
        <v>0</v>
      </c>
      <c r="V15" s="90">
        <f t="shared" si="0"/>
        <v>93</v>
      </c>
      <c r="W15" s="61">
        <f t="shared" si="1"/>
        <v>0</v>
      </c>
      <c r="X15" s="61">
        <f t="shared" si="2"/>
        <v>0</v>
      </c>
      <c r="Y15" s="62">
        <f t="shared" si="3"/>
        <v>93</v>
      </c>
    </row>
    <row r="16" spans="1:26" x14ac:dyDescent="0.25">
      <c r="A16" s="10">
        <v>11</v>
      </c>
      <c r="B16" s="15" t="s">
        <v>99</v>
      </c>
      <c r="C16" s="16">
        <v>11548</v>
      </c>
      <c r="D16" s="16">
        <v>114</v>
      </c>
      <c r="E16" s="16" t="s">
        <v>30</v>
      </c>
      <c r="F16" s="17">
        <v>0</v>
      </c>
      <c r="G16" s="24">
        <v>0</v>
      </c>
      <c r="H16" s="24">
        <v>0</v>
      </c>
      <c r="I16" s="24">
        <v>17</v>
      </c>
      <c r="J16" s="24">
        <v>18</v>
      </c>
      <c r="K16" s="24">
        <v>12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90">
        <f t="shared" si="0"/>
        <v>47</v>
      </c>
      <c r="W16" s="61">
        <f t="shared" si="1"/>
        <v>0</v>
      </c>
      <c r="X16" s="61">
        <f t="shared" si="2"/>
        <v>0</v>
      </c>
      <c r="Y16" s="62">
        <f t="shared" si="3"/>
        <v>47</v>
      </c>
    </row>
    <row r="17" spans="1:25" x14ac:dyDescent="0.25">
      <c r="A17" s="10">
        <v>12</v>
      </c>
      <c r="B17" s="15" t="s">
        <v>15</v>
      </c>
      <c r="C17" s="33">
        <v>14766</v>
      </c>
      <c r="D17" s="33">
        <v>200</v>
      </c>
      <c r="E17" s="33" t="s">
        <v>6</v>
      </c>
      <c r="F17" s="17">
        <v>15</v>
      </c>
      <c r="G17" s="24">
        <v>17</v>
      </c>
      <c r="H17" s="24">
        <v>14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  <c r="R17" s="24">
        <v>0</v>
      </c>
      <c r="S17" s="24">
        <v>0</v>
      </c>
      <c r="T17" s="24">
        <v>0</v>
      </c>
      <c r="U17" s="24">
        <v>0</v>
      </c>
      <c r="V17" s="90">
        <f t="shared" si="0"/>
        <v>46</v>
      </c>
      <c r="W17" s="61">
        <f t="shared" si="1"/>
        <v>0</v>
      </c>
      <c r="X17" s="61">
        <f t="shared" si="2"/>
        <v>0</v>
      </c>
      <c r="Y17" s="62">
        <f t="shared" si="3"/>
        <v>46</v>
      </c>
    </row>
    <row r="18" spans="1:25" x14ac:dyDescent="0.25">
      <c r="A18" s="10">
        <v>13</v>
      </c>
      <c r="B18" s="15" t="s">
        <v>158</v>
      </c>
      <c r="C18" s="16">
        <v>2210</v>
      </c>
      <c r="D18" s="16">
        <v>94</v>
      </c>
      <c r="E18" s="16" t="s">
        <v>30</v>
      </c>
      <c r="F18" s="17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20</v>
      </c>
      <c r="M18" s="24">
        <v>22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90">
        <f t="shared" si="0"/>
        <v>42</v>
      </c>
      <c r="W18" s="61">
        <f t="shared" si="1"/>
        <v>0</v>
      </c>
      <c r="X18" s="61">
        <f t="shared" si="2"/>
        <v>0</v>
      </c>
      <c r="Y18" s="62">
        <f t="shared" si="3"/>
        <v>42</v>
      </c>
    </row>
    <row r="19" spans="1:25" x14ac:dyDescent="0.25">
      <c r="A19" s="10">
        <v>14</v>
      </c>
      <c r="B19" s="15" t="s">
        <v>100</v>
      </c>
      <c r="C19" s="16">
        <v>1451</v>
      </c>
      <c r="D19" s="16">
        <v>404</v>
      </c>
      <c r="E19" s="16" t="s">
        <v>30</v>
      </c>
      <c r="F19" s="17">
        <v>0</v>
      </c>
      <c r="G19" s="24">
        <v>0</v>
      </c>
      <c r="H19" s="24">
        <v>0</v>
      </c>
      <c r="I19" s="116">
        <v>0</v>
      </c>
      <c r="J19" s="110">
        <v>0</v>
      </c>
      <c r="K19" s="110">
        <v>0</v>
      </c>
      <c r="L19" s="24">
        <v>18</v>
      </c>
      <c r="M19" s="24">
        <v>15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90">
        <f t="shared" si="0"/>
        <v>33</v>
      </c>
      <c r="W19" s="61">
        <f t="shared" si="1"/>
        <v>0</v>
      </c>
      <c r="X19" s="61">
        <f t="shared" si="2"/>
        <v>0</v>
      </c>
      <c r="Y19" s="62">
        <f t="shared" si="3"/>
        <v>33</v>
      </c>
    </row>
    <row r="20" spans="1:25" x14ac:dyDescent="0.25">
      <c r="A20" s="10">
        <v>15</v>
      </c>
      <c r="B20" s="15" t="s">
        <v>102</v>
      </c>
      <c r="C20" s="16">
        <v>11550</v>
      </c>
      <c r="D20" s="16">
        <v>24</v>
      </c>
      <c r="E20" s="16" t="s">
        <v>30</v>
      </c>
      <c r="F20" s="17">
        <v>0</v>
      </c>
      <c r="G20" s="24">
        <v>0</v>
      </c>
      <c r="H20" s="24">
        <v>0</v>
      </c>
      <c r="I20" s="24">
        <v>11</v>
      </c>
      <c r="J20" s="24">
        <v>11</v>
      </c>
      <c r="K20" s="110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90">
        <f t="shared" si="0"/>
        <v>22</v>
      </c>
      <c r="W20" s="61">
        <f t="shared" si="1"/>
        <v>0</v>
      </c>
      <c r="X20" s="61">
        <f t="shared" si="2"/>
        <v>0</v>
      </c>
      <c r="Y20" s="62">
        <f t="shared" si="3"/>
        <v>22</v>
      </c>
    </row>
    <row r="21" spans="1:25" ht="15.75" thickBot="1" x14ac:dyDescent="0.3">
      <c r="A21" s="87">
        <v>16</v>
      </c>
      <c r="B21" s="68" t="s">
        <v>97</v>
      </c>
      <c r="C21" s="88">
        <v>1770</v>
      </c>
      <c r="D21" s="88">
        <v>80</v>
      </c>
      <c r="E21" s="88" t="s">
        <v>30</v>
      </c>
      <c r="F21" s="96">
        <v>0</v>
      </c>
      <c r="G21" s="97">
        <v>0</v>
      </c>
      <c r="H21" s="97">
        <v>0</v>
      </c>
      <c r="I21" s="117">
        <v>0</v>
      </c>
      <c r="J21" s="117">
        <v>0</v>
      </c>
      <c r="K21" s="117">
        <v>0</v>
      </c>
      <c r="L21" s="97">
        <v>0</v>
      </c>
      <c r="M21" s="97">
        <v>0</v>
      </c>
      <c r="N21" s="97">
        <v>0</v>
      </c>
      <c r="O21" s="97">
        <v>0</v>
      </c>
      <c r="P21" s="97">
        <v>0</v>
      </c>
      <c r="Q21" s="97">
        <v>0</v>
      </c>
      <c r="R21" s="97">
        <v>0</v>
      </c>
      <c r="S21" s="97">
        <v>0</v>
      </c>
      <c r="T21" s="97">
        <v>0</v>
      </c>
      <c r="U21" s="97">
        <v>0</v>
      </c>
      <c r="V21" s="99">
        <f t="shared" si="0"/>
        <v>0</v>
      </c>
      <c r="W21" s="100">
        <f t="shared" si="1"/>
        <v>0</v>
      </c>
      <c r="X21" s="100">
        <f t="shared" si="2"/>
        <v>0</v>
      </c>
      <c r="Y21" s="101">
        <f t="shared" si="3"/>
        <v>0</v>
      </c>
    </row>
    <row r="22" spans="1:25" s="19" customFormat="1" x14ac:dyDescent="0.25">
      <c r="C22" s="20"/>
      <c r="D22" s="20"/>
      <c r="E22" s="20"/>
      <c r="F22" s="138">
        <v>9</v>
      </c>
      <c r="G22" s="138"/>
      <c r="H22" s="138"/>
      <c r="I22" s="138">
        <v>12</v>
      </c>
      <c r="J22" s="138"/>
      <c r="K22" s="138"/>
      <c r="L22" s="138">
        <v>12</v>
      </c>
      <c r="M22" s="138"/>
      <c r="N22" s="138">
        <v>9</v>
      </c>
      <c r="O22" s="138"/>
      <c r="P22" s="138"/>
      <c r="Q22" s="138">
        <v>7</v>
      </c>
      <c r="R22" s="138"/>
      <c r="S22" s="138"/>
      <c r="T22" s="138">
        <v>5</v>
      </c>
      <c r="U22" s="138"/>
      <c r="V22" s="60"/>
      <c r="W22" s="60"/>
      <c r="X22" s="60"/>
      <c r="Y22" s="47">
        <f>AVERAGE(F22:U22)</f>
        <v>9</v>
      </c>
    </row>
    <row r="23" spans="1:25" x14ac:dyDescent="0.25">
      <c r="B23" s="151" t="s">
        <v>7</v>
      </c>
      <c r="C23" s="151"/>
      <c r="D23" s="151"/>
      <c r="E23" s="151"/>
      <c r="F23" s="15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48"/>
      <c r="S23" s="48"/>
      <c r="T23" s="58"/>
      <c r="U23" s="58"/>
      <c r="V23" s="58"/>
      <c r="W23" s="58"/>
      <c r="X23" s="58"/>
      <c r="Y23" s="21"/>
    </row>
    <row r="24" spans="1:25" x14ac:dyDescent="0.25">
      <c r="B24" s="151"/>
      <c r="C24" s="151"/>
      <c r="D24" s="151"/>
      <c r="E24" s="151"/>
      <c r="F24" s="15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48"/>
      <c r="S24" s="48"/>
      <c r="T24" s="58"/>
      <c r="U24" s="58"/>
      <c r="V24" s="58"/>
      <c r="W24" s="58"/>
      <c r="X24" s="58"/>
      <c r="Y24" s="21"/>
    </row>
  </sheetData>
  <sortState ref="B6:Y21">
    <sortCondition descending="1" ref="Y6:Y21"/>
  </sortState>
  <mergeCells count="24">
    <mergeCell ref="V3:V5"/>
    <mergeCell ref="X3:X5"/>
    <mergeCell ref="Y3:Y5"/>
    <mergeCell ref="W3:W5"/>
    <mergeCell ref="F1:Y2"/>
    <mergeCell ref="L4:M4"/>
    <mergeCell ref="L3:M3"/>
    <mergeCell ref="T3:U3"/>
    <mergeCell ref="B23:F24"/>
    <mergeCell ref="F3:H3"/>
    <mergeCell ref="F4:H4"/>
    <mergeCell ref="F22:H22"/>
    <mergeCell ref="I3:K3"/>
    <mergeCell ref="I4:K4"/>
    <mergeCell ref="I22:K22"/>
    <mergeCell ref="L22:M22"/>
    <mergeCell ref="N3:P3"/>
    <mergeCell ref="T4:U4"/>
    <mergeCell ref="N4:P4"/>
    <mergeCell ref="N22:P22"/>
    <mergeCell ref="Q4:S4"/>
    <mergeCell ref="Q3:S3"/>
    <mergeCell ref="Q22:S22"/>
    <mergeCell ref="T22:U2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selection activeCell="F1" sqref="F1:Y1"/>
    </sheetView>
  </sheetViews>
  <sheetFormatPr defaultRowHeight="15" x14ac:dyDescent="0.25"/>
  <cols>
    <col min="2" max="2" width="24.85546875" customWidth="1"/>
    <col min="6" max="6" width="7.28515625" customWidth="1"/>
    <col min="7" max="7" width="7" customWidth="1"/>
    <col min="8" max="8" width="6.85546875" customWidth="1"/>
    <col min="9" max="9" width="6.28515625" customWidth="1"/>
    <col min="10" max="10" width="6.85546875" customWidth="1"/>
    <col min="11" max="11" width="7.140625" customWidth="1"/>
    <col min="12" max="12" width="6.7109375" customWidth="1"/>
    <col min="13" max="13" width="6.85546875" customWidth="1"/>
    <col min="14" max="14" width="7" customWidth="1"/>
    <col min="15" max="15" width="6.85546875" customWidth="1"/>
    <col min="16" max="16" width="6.7109375" customWidth="1"/>
    <col min="17" max="21" width="6.42578125" customWidth="1"/>
    <col min="22" max="24" width="6.7109375" customWidth="1"/>
  </cols>
  <sheetData>
    <row r="1" spans="1:26" ht="43.5" customHeight="1" thickBot="1" x14ac:dyDescent="0.3">
      <c r="E1" s="1"/>
      <c r="F1" s="163" t="s">
        <v>63</v>
      </c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</row>
    <row r="2" spans="1:26" ht="21" customHeight="1" x14ac:dyDescent="0.25">
      <c r="C2" s="3"/>
      <c r="D2" s="3"/>
      <c r="E2" s="3"/>
      <c r="F2" s="139" t="s">
        <v>56</v>
      </c>
      <c r="G2" s="140"/>
      <c r="H2" s="141"/>
      <c r="I2" s="139" t="s">
        <v>56</v>
      </c>
      <c r="J2" s="140"/>
      <c r="K2" s="141"/>
      <c r="L2" s="148" t="s">
        <v>56</v>
      </c>
      <c r="M2" s="150"/>
      <c r="N2" s="139" t="s">
        <v>56</v>
      </c>
      <c r="O2" s="140"/>
      <c r="P2" s="141"/>
      <c r="Q2" s="148" t="s">
        <v>56</v>
      </c>
      <c r="R2" s="149"/>
      <c r="S2" s="150"/>
      <c r="T2" s="148" t="s">
        <v>56</v>
      </c>
      <c r="U2" s="150"/>
      <c r="V2" s="152" t="s">
        <v>146</v>
      </c>
      <c r="W2" s="155" t="s">
        <v>147</v>
      </c>
      <c r="X2" s="155" t="s">
        <v>147</v>
      </c>
      <c r="Y2" s="176" t="s">
        <v>0</v>
      </c>
    </row>
    <row r="3" spans="1:26" ht="23.25" customHeight="1" thickBot="1" x14ac:dyDescent="0.3">
      <c r="C3" s="3"/>
      <c r="D3" s="3"/>
      <c r="E3" s="3"/>
      <c r="F3" s="144">
        <v>43135</v>
      </c>
      <c r="G3" s="145"/>
      <c r="H3" s="146"/>
      <c r="I3" s="144">
        <v>43184</v>
      </c>
      <c r="J3" s="145"/>
      <c r="K3" s="146"/>
      <c r="L3" s="142">
        <v>43197</v>
      </c>
      <c r="M3" s="143"/>
      <c r="N3" s="144">
        <v>43212</v>
      </c>
      <c r="O3" s="145"/>
      <c r="P3" s="146"/>
      <c r="Q3" s="142">
        <v>43310</v>
      </c>
      <c r="R3" s="147"/>
      <c r="S3" s="143"/>
      <c r="T3" s="142">
        <v>43415</v>
      </c>
      <c r="U3" s="143"/>
      <c r="V3" s="153"/>
      <c r="W3" s="156"/>
      <c r="X3" s="156"/>
      <c r="Y3" s="177"/>
    </row>
    <row r="4" spans="1:26" ht="45.75" thickBot="1" x14ac:dyDescent="0.3">
      <c r="A4" s="4" t="s">
        <v>1</v>
      </c>
      <c r="B4" s="5" t="s">
        <v>2</v>
      </c>
      <c r="C4" s="6" t="s">
        <v>3</v>
      </c>
      <c r="D4" s="6" t="s">
        <v>4</v>
      </c>
      <c r="E4" s="6" t="s">
        <v>5</v>
      </c>
      <c r="F4" s="7" t="s">
        <v>9</v>
      </c>
      <c r="G4" s="22" t="s">
        <v>10</v>
      </c>
      <c r="H4" s="7" t="s">
        <v>72</v>
      </c>
      <c r="I4" s="22" t="s">
        <v>9</v>
      </c>
      <c r="J4" s="7" t="s">
        <v>10</v>
      </c>
      <c r="K4" s="22" t="s">
        <v>72</v>
      </c>
      <c r="L4" s="7" t="s">
        <v>9</v>
      </c>
      <c r="M4" s="22" t="s">
        <v>10</v>
      </c>
      <c r="N4" s="7" t="s">
        <v>9</v>
      </c>
      <c r="O4" s="22" t="s">
        <v>10</v>
      </c>
      <c r="P4" s="7" t="s">
        <v>72</v>
      </c>
      <c r="Q4" s="22" t="s">
        <v>9</v>
      </c>
      <c r="R4" s="35" t="s">
        <v>10</v>
      </c>
      <c r="S4" s="35" t="s">
        <v>72</v>
      </c>
      <c r="T4" s="35" t="s">
        <v>9</v>
      </c>
      <c r="U4" s="35" t="s">
        <v>10</v>
      </c>
      <c r="V4" s="154"/>
      <c r="W4" s="157"/>
      <c r="X4" s="157"/>
      <c r="Y4" s="8"/>
      <c r="Z4" s="9"/>
    </row>
    <row r="5" spans="1:26" x14ac:dyDescent="0.25">
      <c r="A5" s="10">
        <v>1</v>
      </c>
      <c r="B5" s="11" t="s">
        <v>75</v>
      </c>
      <c r="C5" s="12">
        <v>4127</v>
      </c>
      <c r="D5" s="12">
        <v>282</v>
      </c>
      <c r="E5" s="38" t="s">
        <v>6</v>
      </c>
      <c r="F5" s="13">
        <v>25</v>
      </c>
      <c r="G5" s="23">
        <v>25</v>
      </c>
      <c r="H5" s="23">
        <v>25</v>
      </c>
      <c r="I5" s="23">
        <v>20</v>
      </c>
      <c r="J5" s="23">
        <v>22</v>
      </c>
      <c r="K5" s="23">
        <v>20</v>
      </c>
      <c r="L5" s="23">
        <v>0</v>
      </c>
      <c r="M5" s="23">
        <v>0</v>
      </c>
      <c r="N5" s="23">
        <v>22</v>
      </c>
      <c r="O5" s="23">
        <v>22</v>
      </c>
      <c r="P5" s="23">
        <v>22</v>
      </c>
      <c r="Q5" s="23">
        <v>25</v>
      </c>
      <c r="R5" s="23">
        <v>25</v>
      </c>
      <c r="S5" s="23">
        <v>0</v>
      </c>
      <c r="T5" s="23">
        <v>22</v>
      </c>
      <c r="U5" s="23">
        <v>22</v>
      </c>
      <c r="V5" s="79">
        <f t="shared" ref="V5" si="0">SUM(F5:U5)</f>
        <v>297</v>
      </c>
      <c r="W5" s="61">
        <f t="shared" ref="W5:W12" si="1">SMALL(IF(ISBLANK(F5:U5),0,F5:U5),1)</f>
        <v>0</v>
      </c>
      <c r="X5" s="61">
        <f t="shared" ref="X5:X12" si="2">SMALL(IF(ISBLANK(F5:U5),0,F5:U5),2)</f>
        <v>0</v>
      </c>
      <c r="Y5" s="14">
        <f>SUM(F5:U5)</f>
        <v>297</v>
      </c>
    </row>
    <row r="6" spans="1:26" x14ac:dyDescent="0.25">
      <c r="A6" s="10">
        <v>2</v>
      </c>
      <c r="B6" s="15" t="s">
        <v>103</v>
      </c>
      <c r="C6" s="16">
        <v>13438</v>
      </c>
      <c r="D6" s="16">
        <v>94</v>
      </c>
      <c r="E6" s="33" t="s">
        <v>6</v>
      </c>
      <c r="F6" s="17">
        <v>0</v>
      </c>
      <c r="G6" s="24">
        <v>0</v>
      </c>
      <c r="H6" s="24">
        <v>0</v>
      </c>
      <c r="I6" s="24">
        <v>25</v>
      </c>
      <c r="J6" s="24">
        <v>25</v>
      </c>
      <c r="K6" s="24">
        <v>25</v>
      </c>
      <c r="L6" s="24">
        <v>0</v>
      </c>
      <c r="M6" s="24">
        <v>0</v>
      </c>
      <c r="N6" s="24">
        <v>25</v>
      </c>
      <c r="O6" s="24">
        <v>25</v>
      </c>
      <c r="P6" s="24">
        <v>25</v>
      </c>
      <c r="Q6" s="24">
        <v>22</v>
      </c>
      <c r="R6" s="24">
        <v>22</v>
      </c>
      <c r="S6" s="24">
        <v>25</v>
      </c>
      <c r="T6" s="24">
        <v>25</v>
      </c>
      <c r="U6" s="24">
        <v>25</v>
      </c>
      <c r="V6" s="79">
        <f t="shared" ref="V6:V12" si="3">SUM(F6:U6)</f>
        <v>269</v>
      </c>
      <c r="W6" s="61">
        <f t="shared" si="1"/>
        <v>0</v>
      </c>
      <c r="X6" s="61">
        <f t="shared" si="2"/>
        <v>0</v>
      </c>
      <c r="Y6" s="18">
        <f>SUM(F6:U6)</f>
        <v>269</v>
      </c>
    </row>
    <row r="7" spans="1:26" x14ac:dyDescent="0.25">
      <c r="A7" s="10">
        <v>3</v>
      </c>
      <c r="B7" s="15" t="s">
        <v>74</v>
      </c>
      <c r="C7" s="16">
        <v>12252</v>
      </c>
      <c r="D7" s="16">
        <v>199</v>
      </c>
      <c r="E7" s="33" t="s">
        <v>6</v>
      </c>
      <c r="F7" s="17">
        <v>20</v>
      </c>
      <c r="G7" s="24">
        <v>22</v>
      </c>
      <c r="H7" s="24">
        <v>22</v>
      </c>
      <c r="I7" s="24">
        <v>19</v>
      </c>
      <c r="J7" s="24">
        <v>19</v>
      </c>
      <c r="K7" s="24">
        <v>19</v>
      </c>
      <c r="L7" s="24">
        <v>0</v>
      </c>
      <c r="M7" s="24">
        <v>0</v>
      </c>
      <c r="N7" s="24">
        <v>20</v>
      </c>
      <c r="O7" s="24">
        <v>20</v>
      </c>
      <c r="P7" s="24">
        <v>20</v>
      </c>
      <c r="Q7" s="24">
        <v>0</v>
      </c>
      <c r="R7" s="24">
        <v>19</v>
      </c>
      <c r="S7" s="24">
        <v>20</v>
      </c>
      <c r="T7" s="24">
        <v>0</v>
      </c>
      <c r="U7" s="24">
        <v>0</v>
      </c>
      <c r="V7" s="79">
        <f t="shared" si="3"/>
        <v>220</v>
      </c>
      <c r="W7" s="61">
        <f t="shared" si="1"/>
        <v>0</v>
      </c>
      <c r="X7" s="61">
        <f t="shared" si="2"/>
        <v>0</v>
      </c>
      <c r="Y7" s="18">
        <f>SUM(F7:U7)</f>
        <v>220</v>
      </c>
    </row>
    <row r="8" spans="1:26" x14ac:dyDescent="0.25">
      <c r="A8" s="10">
        <v>4</v>
      </c>
      <c r="B8" s="32" t="s">
        <v>15</v>
      </c>
      <c r="C8" s="33">
        <v>14706</v>
      </c>
      <c r="D8" s="33" t="s">
        <v>104</v>
      </c>
      <c r="E8" s="33" t="s">
        <v>6</v>
      </c>
      <c r="F8" s="17">
        <v>0</v>
      </c>
      <c r="G8" s="24">
        <v>0</v>
      </c>
      <c r="H8" s="24">
        <v>0</v>
      </c>
      <c r="I8" s="24">
        <v>22</v>
      </c>
      <c r="J8" s="24">
        <v>20</v>
      </c>
      <c r="K8" s="24">
        <v>22</v>
      </c>
      <c r="L8" s="24">
        <v>0</v>
      </c>
      <c r="M8" s="24">
        <v>0</v>
      </c>
      <c r="N8" s="24">
        <v>0</v>
      </c>
      <c r="O8" s="24">
        <v>0</v>
      </c>
      <c r="P8" s="24">
        <v>0</v>
      </c>
      <c r="Q8" s="24">
        <v>20</v>
      </c>
      <c r="R8" s="24">
        <v>20</v>
      </c>
      <c r="S8" s="24">
        <v>22</v>
      </c>
      <c r="T8" s="24">
        <v>0</v>
      </c>
      <c r="U8" s="24">
        <v>0</v>
      </c>
      <c r="V8" s="79">
        <f t="shared" si="3"/>
        <v>126</v>
      </c>
      <c r="W8" s="61">
        <f t="shared" si="1"/>
        <v>0</v>
      </c>
      <c r="X8" s="61">
        <f t="shared" si="2"/>
        <v>0</v>
      </c>
      <c r="Y8" s="18">
        <f>SUM(F8:U8)</f>
        <v>126</v>
      </c>
    </row>
    <row r="9" spans="1:26" x14ac:dyDescent="0.25">
      <c r="A9" s="10">
        <v>5</v>
      </c>
      <c r="B9" s="32" t="s">
        <v>20</v>
      </c>
      <c r="C9" s="33">
        <v>2680</v>
      </c>
      <c r="D9" s="33">
        <v>72</v>
      </c>
      <c r="E9" s="33" t="s">
        <v>6</v>
      </c>
      <c r="F9" s="28">
        <v>22</v>
      </c>
      <c r="G9" s="24">
        <v>20</v>
      </c>
      <c r="H9" s="24">
        <v>20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19</v>
      </c>
      <c r="O9" s="24">
        <v>19</v>
      </c>
      <c r="P9" s="24">
        <v>19</v>
      </c>
      <c r="Q9" s="24">
        <v>0</v>
      </c>
      <c r="R9" s="24">
        <v>0</v>
      </c>
      <c r="S9" s="24">
        <v>0</v>
      </c>
      <c r="T9" s="24">
        <v>0</v>
      </c>
      <c r="U9" s="24">
        <v>0</v>
      </c>
      <c r="V9" s="79">
        <f t="shared" si="3"/>
        <v>119</v>
      </c>
      <c r="W9" s="61">
        <f t="shared" si="1"/>
        <v>0</v>
      </c>
      <c r="X9" s="61">
        <f t="shared" si="2"/>
        <v>0</v>
      </c>
      <c r="Y9" s="18">
        <f>SUM(F9:S9)</f>
        <v>119</v>
      </c>
    </row>
    <row r="10" spans="1:26" x14ac:dyDescent="0.25">
      <c r="A10" s="10">
        <v>6</v>
      </c>
      <c r="B10" s="15" t="s">
        <v>133</v>
      </c>
      <c r="C10" s="16">
        <v>17732</v>
      </c>
      <c r="D10" s="16" t="s">
        <v>76</v>
      </c>
      <c r="E10" s="33" t="s">
        <v>30</v>
      </c>
      <c r="F10" s="17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18</v>
      </c>
      <c r="O10" s="24">
        <v>18</v>
      </c>
      <c r="P10" s="24">
        <v>18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79">
        <f t="shared" si="3"/>
        <v>54</v>
      </c>
      <c r="W10" s="61">
        <f t="shared" si="1"/>
        <v>0</v>
      </c>
      <c r="X10" s="61">
        <f t="shared" si="2"/>
        <v>0</v>
      </c>
      <c r="Y10" s="18">
        <f>SUM(F10:S10)</f>
        <v>54</v>
      </c>
    </row>
    <row r="11" spans="1:26" x14ac:dyDescent="0.25">
      <c r="A11" s="10">
        <v>7</v>
      </c>
      <c r="B11" s="32" t="s">
        <v>16</v>
      </c>
      <c r="C11" s="33">
        <v>3670</v>
      </c>
      <c r="D11" s="33">
        <v>25</v>
      </c>
      <c r="E11" s="33" t="s">
        <v>6</v>
      </c>
      <c r="F11" s="17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25</v>
      </c>
      <c r="M11" s="24">
        <v>25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79">
        <f t="shared" si="3"/>
        <v>50</v>
      </c>
      <c r="W11" s="61">
        <f t="shared" si="1"/>
        <v>0</v>
      </c>
      <c r="X11" s="61">
        <f t="shared" si="2"/>
        <v>0</v>
      </c>
      <c r="Y11" s="18">
        <f>SUM(F11:S11)</f>
        <v>50</v>
      </c>
    </row>
    <row r="12" spans="1:26" ht="15.75" thickBot="1" x14ac:dyDescent="0.3">
      <c r="A12" s="10">
        <v>8</v>
      </c>
      <c r="B12" s="15" t="s">
        <v>143</v>
      </c>
      <c r="C12" s="16">
        <v>150222</v>
      </c>
      <c r="D12" s="16">
        <v>12</v>
      </c>
      <c r="E12" s="33" t="s">
        <v>6</v>
      </c>
      <c r="F12" s="17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19</v>
      </c>
      <c r="T12" s="24">
        <v>0</v>
      </c>
      <c r="U12" s="24">
        <v>0</v>
      </c>
      <c r="V12" s="79">
        <f t="shared" si="3"/>
        <v>19</v>
      </c>
      <c r="W12" s="61">
        <f t="shared" si="1"/>
        <v>0</v>
      </c>
      <c r="X12" s="61">
        <f t="shared" si="2"/>
        <v>0</v>
      </c>
      <c r="Y12" s="18">
        <f>SUM(F12:S12)</f>
        <v>19</v>
      </c>
    </row>
    <row r="13" spans="1:26" x14ac:dyDescent="0.25">
      <c r="A13" s="19"/>
      <c r="B13" s="19"/>
      <c r="C13" s="20"/>
      <c r="D13" s="20"/>
      <c r="E13" s="20"/>
      <c r="F13" s="168">
        <v>3</v>
      </c>
      <c r="G13" s="168"/>
      <c r="H13" s="168"/>
      <c r="I13" s="168">
        <v>4</v>
      </c>
      <c r="J13" s="168"/>
      <c r="K13" s="168"/>
      <c r="L13" s="168">
        <v>1</v>
      </c>
      <c r="M13" s="168"/>
      <c r="N13" s="168">
        <v>5</v>
      </c>
      <c r="O13" s="168"/>
      <c r="P13" s="168"/>
      <c r="Q13" s="168">
        <v>4</v>
      </c>
      <c r="R13" s="168"/>
      <c r="S13" s="168"/>
      <c r="T13" s="138">
        <v>2</v>
      </c>
      <c r="U13" s="138"/>
      <c r="V13" s="78"/>
      <c r="W13" s="78"/>
      <c r="X13" s="78"/>
      <c r="Y13" s="47">
        <f>AVERAGE(F13:U13)</f>
        <v>3.1666666666666665</v>
      </c>
      <c r="Z13" s="19"/>
    </row>
    <row r="14" spans="1:26" x14ac:dyDescent="0.25">
      <c r="B14" s="151" t="s">
        <v>7</v>
      </c>
      <c r="C14" s="151"/>
      <c r="D14" s="151"/>
      <c r="E14" s="151"/>
      <c r="F14" s="15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48"/>
      <c r="S14" s="48"/>
      <c r="T14" s="66"/>
      <c r="U14" s="66"/>
      <c r="V14" s="77"/>
      <c r="W14" s="77"/>
      <c r="X14" s="77"/>
      <c r="Y14" s="21"/>
    </row>
    <row r="15" spans="1:26" x14ac:dyDescent="0.25">
      <c r="B15" s="151"/>
      <c r="C15" s="151"/>
      <c r="D15" s="151"/>
      <c r="E15" s="151"/>
      <c r="F15" s="15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48"/>
      <c r="S15" s="48"/>
      <c r="T15" s="66"/>
      <c r="U15" s="66"/>
      <c r="V15" s="77"/>
      <c r="W15" s="77"/>
      <c r="X15" s="77"/>
      <c r="Y15" s="21"/>
    </row>
    <row r="16" spans="1:26" x14ac:dyDescent="0.25">
      <c r="B16" s="151"/>
      <c r="C16" s="151"/>
      <c r="D16" s="151"/>
      <c r="E16" s="151"/>
      <c r="F16" s="15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48"/>
      <c r="S16" s="48"/>
      <c r="T16" s="66"/>
      <c r="U16" s="66"/>
    </row>
    <row r="17" spans="2:21" x14ac:dyDescent="0.25">
      <c r="B17" s="151"/>
      <c r="C17" s="151"/>
      <c r="D17" s="151"/>
      <c r="E17" s="151"/>
      <c r="F17" s="15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48"/>
      <c r="S17" s="48"/>
      <c r="T17" s="66"/>
      <c r="U17" s="66"/>
    </row>
  </sheetData>
  <sortState ref="B6:Y12">
    <sortCondition descending="1" ref="Y6:Y12"/>
  </sortState>
  <mergeCells count="25">
    <mergeCell ref="V2:V4"/>
    <mergeCell ref="W2:W4"/>
    <mergeCell ref="X2:X4"/>
    <mergeCell ref="F1:Y1"/>
    <mergeCell ref="B14:F15"/>
    <mergeCell ref="N13:P13"/>
    <mergeCell ref="T2:U2"/>
    <mergeCell ref="T3:U3"/>
    <mergeCell ref="T13:U13"/>
    <mergeCell ref="B16:F17"/>
    <mergeCell ref="Y2:Y3"/>
    <mergeCell ref="F2:H2"/>
    <mergeCell ref="F3:H3"/>
    <mergeCell ref="F13:H13"/>
    <mergeCell ref="I2:K2"/>
    <mergeCell ref="I3:K3"/>
    <mergeCell ref="I13:K13"/>
    <mergeCell ref="L2:M2"/>
    <mergeCell ref="L3:M3"/>
    <mergeCell ref="L13:M13"/>
    <mergeCell ref="N2:P2"/>
    <mergeCell ref="Q2:S2"/>
    <mergeCell ref="Q3:S3"/>
    <mergeCell ref="Q13:S13"/>
    <mergeCell ref="N3:P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workbookViewId="0">
      <selection activeCell="D1" sqref="D1:Y1"/>
    </sheetView>
  </sheetViews>
  <sheetFormatPr defaultRowHeight="15" x14ac:dyDescent="0.25"/>
  <cols>
    <col min="2" max="2" width="24.85546875" customWidth="1"/>
    <col min="6" max="6" width="6.85546875" customWidth="1"/>
    <col min="7" max="7" width="6.7109375" customWidth="1"/>
    <col min="8" max="8" width="6.5703125" customWidth="1"/>
    <col min="9" max="9" width="6.28515625" customWidth="1"/>
    <col min="10" max="11" width="6.7109375" customWidth="1"/>
    <col min="12" max="12" width="6.85546875" customWidth="1"/>
    <col min="13" max="14" width="6.42578125" customWidth="1"/>
    <col min="15" max="16" width="6.5703125" customWidth="1"/>
    <col min="17" max="24" width="6.7109375" customWidth="1"/>
  </cols>
  <sheetData>
    <row r="1" spans="1:25" ht="21" customHeight="1" thickBot="1" x14ac:dyDescent="0.3">
      <c r="D1" s="167" t="s">
        <v>65</v>
      </c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</row>
    <row r="2" spans="1:25" x14ac:dyDescent="0.25">
      <c r="C2" s="3"/>
      <c r="D2" s="3"/>
      <c r="E2" s="3"/>
      <c r="F2" s="139" t="s">
        <v>56</v>
      </c>
      <c r="G2" s="140"/>
      <c r="H2" s="141"/>
      <c r="I2" s="148" t="s">
        <v>56</v>
      </c>
      <c r="J2" s="149"/>
      <c r="K2" s="150"/>
      <c r="L2" s="148" t="s">
        <v>56</v>
      </c>
      <c r="M2" s="150"/>
      <c r="N2" s="139" t="s">
        <v>56</v>
      </c>
      <c r="O2" s="140"/>
      <c r="P2" s="141"/>
      <c r="Q2" s="148" t="s">
        <v>56</v>
      </c>
      <c r="R2" s="149"/>
      <c r="S2" s="150"/>
      <c r="T2" s="148" t="s">
        <v>56</v>
      </c>
      <c r="U2" s="150"/>
      <c r="V2" s="152" t="s">
        <v>146</v>
      </c>
      <c r="W2" s="155" t="s">
        <v>147</v>
      </c>
      <c r="X2" s="155" t="s">
        <v>147</v>
      </c>
      <c r="Y2" s="176" t="s">
        <v>0</v>
      </c>
    </row>
    <row r="3" spans="1:25" ht="15.75" thickBot="1" x14ac:dyDescent="0.3">
      <c r="C3" s="3"/>
      <c r="D3" s="3"/>
      <c r="E3" s="3"/>
      <c r="F3" s="144">
        <v>43135</v>
      </c>
      <c r="G3" s="145"/>
      <c r="H3" s="146"/>
      <c r="I3" s="142">
        <v>43184</v>
      </c>
      <c r="J3" s="147"/>
      <c r="K3" s="143"/>
      <c r="L3" s="142">
        <v>43197</v>
      </c>
      <c r="M3" s="143"/>
      <c r="N3" s="144">
        <v>43212</v>
      </c>
      <c r="O3" s="145"/>
      <c r="P3" s="146"/>
      <c r="Q3" s="142">
        <v>43310</v>
      </c>
      <c r="R3" s="147"/>
      <c r="S3" s="143"/>
      <c r="T3" s="142">
        <v>43415</v>
      </c>
      <c r="U3" s="143"/>
      <c r="V3" s="153"/>
      <c r="W3" s="156"/>
      <c r="X3" s="156"/>
      <c r="Y3" s="177"/>
    </row>
    <row r="4" spans="1:25" ht="45.75" thickBot="1" x14ac:dyDescent="0.3">
      <c r="A4" s="4" t="s">
        <v>1</v>
      </c>
      <c r="B4" s="5" t="s">
        <v>2</v>
      </c>
      <c r="C4" s="6" t="s">
        <v>3</v>
      </c>
      <c r="D4" s="6" t="s">
        <v>4</v>
      </c>
      <c r="E4" s="6" t="s">
        <v>5</v>
      </c>
      <c r="F4" s="7" t="s">
        <v>9</v>
      </c>
      <c r="G4" s="22" t="s">
        <v>10</v>
      </c>
      <c r="H4" s="7" t="s">
        <v>72</v>
      </c>
      <c r="I4" s="22" t="s">
        <v>9</v>
      </c>
      <c r="J4" s="7" t="s">
        <v>10</v>
      </c>
      <c r="K4" s="22" t="s">
        <v>72</v>
      </c>
      <c r="L4" s="7" t="s">
        <v>9</v>
      </c>
      <c r="M4" s="22" t="s">
        <v>10</v>
      </c>
      <c r="N4" s="7" t="s">
        <v>9</v>
      </c>
      <c r="O4" s="22" t="s">
        <v>10</v>
      </c>
      <c r="P4" s="7" t="s">
        <v>72</v>
      </c>
      <c r="Q4" s="22" t="s">
        <v>9</v>
      </c>
      <c r="R4" s="35" t="s">
        <v>10</v>
      </c>
      <c r="S4" s="35" t="s">
        <v>72</v>
      </c>
      <c r="T4" s="35" t="s">
        <v>9</v>
      </c>
      <c r="U4" s="35" t="s">
        <v>10</v>
      </c>
      <c r="V4" s="154"/>
      <c r="W4" s="157"/>
      <c r="X4" s="157"/>
      <c r="Y4" s="8"/>
    </row>
    <row r="5" spans="1:25" x14ac:dyDescent="0.25">
      <c r="A5" s="10">
        <v>1</v>
      </c>
      <c r="B5" s="11" t="s">
        <v>21</v>
      </c>
      <c r="C5" s="38">
        <v>1177</v>
      </c>
      <c r="D5" s="38">
        <v>376</v>
      </c>
      <c r="E5" s="38" t="s">
        <v>6</v>
      </c>
      <c r="F5" s="13">
        <v>20</v>
      </c>
      <c r="G5" s="23">
        <v>20</v>
      </c>
      <c r="H5" s="23">
        <v>20</v>
      </c>
      <c r="I5" s="23">
        <v>20</v>
      </c>
      <c r="J5" s="23">
        <v>22</v>
      </c>
      <c r="K5" s="23">
        <v>0</v>
      </c>
      <c r="L5" s="23">
        <v>0</v>
      </c>
      <c r="M5" s="23">
        <v>0</v>
      </c>
      <c r="N5" s="23">
        <v>22</v>
      </c>
      <c r="O5" s="23">
        <v>20</v>
      </c>
      <c r="P5" s="23">
        <v>22</v>
      </c>
      <c r="Q5" s="23">
        <v>22</v>
      </c>
      <c r="R5" s="23">
        <v>20</v>
      </c>
      <c r="S5" s="23">
        <v>20</v>
      </c>
      <c r="T5" s="23">
        <v>0</v>
      </c>
      <c r="U5" s="23">
        <v>0</v>
      </c>
      <c r="V5" s="79">
        <f t="shared" ref="V5" si="0">SUM(F5:U5)</f>
        <v>228</v>
      </c>
      <c r="W5" s="61">
        <f t="shared" ref="W5:W12" si="1">SMALL(IF(ISBLANK(F5:U5),0,F5:U5),1)</f>
        <v>0</v>
      </c>
      <c r="X5" s="61">
        <f t="shared" ref="X5:X12" si="2">SMALL(IF(ISBLANK(F5:U5),0,F5:U5),2)</f>
        <v>0</v>
      </c>
      <c r="Y5" s="14">
        <f>SUM(F5:U5)</f>
        <v>228</v>
      </c>
    </row>
    <row r="6" spans="1:25" x14ac:dyDescent="0.25">
      <c r="A6" s="10">
        <v>2</v>
      </c>
      <c r="B6" s="32" t="s">
        <v>59</v>
      </c>
      <c r="C6" s="33">
        <v>1783</v>
      </c>
      <c r="D6" s="33">
        <v>355</v>
      </c>
      <c r="E6" s="33" t="s">
        <v>6</v>
      </c>
      <c r="F6" s="17">
        <v>25</v>
      </c>
      <c r="G6" s="24">
        <v>25</v>
      </c>
      <c r="H6" s="24">
        <v>25</v>
      </c>
      <c r="I6" s="24">
        <v>25</v>
      </c>
      <c r="J6" s="24">
        <v>25</v>
      </c>
      <c r="K6" s="24">
        <v>0</v>
      </c>
      <c r="L6" s="24">
        <v>0</v>
      </c>
      <c r="M6" s="24">
        <v>0</v>
      </c>
      <c r="N6" s="24">
        <v>0</v>
      </c>
      <c r="O6" s="24">
        <v>0</v>
      </c>
      <c r="P6" s="24">
        <v>0</v>
      </c>
      <c r="Q6" s="24">
        <v>25</v>
      </c>
      <c r="R6" s="24">
        <v>25</v>
      </c>
      <c r="S6" s="24">
        <v>25</v>
      </c>
      <c r="T6" s="24">
        <v>20</v>
      </c>
      <c r="U6" s="24">
        <v>25</v>
      </c>
      <c r="V6" s="79">
        <f t="shared" ref="V6:V12" si="3">SUM(F6:U6)</f>
        <v>245</v>
      </c>
      <c r="W6" s="61">
        <f t="shared" si="1"/>
        <v>0</v>
      </c>
      <c r="X6" s="61">
        <f t="shared" si="2"/>
        <v>0</v>
      </c>
      <c r="Y6" s="18">
        <f>SUM(F6:U6)</f>
        <v>245</v>
      </c>
    </row>
    <row r="7" spans="1:25" x14ac:dyDescent="0.25">
      <c r="A7" s="10">
        <v>3</v>
      </c>
      <c r="B7" s="15" t="s">
        <v>8</v>
      </c>
      <c r="C7" s="33">
        <v>3569</v>
      </c>
      <c r="D7" s="33">
        <v>19</v>
      </c>
      <c r="E7" s="33" t="s">
        <v>6</v>
      </c>
      <c r="F7" s="17">
        <v>22</v>
      </c>
      <c r="G7" s="24">
        <v>22</v>
      </c>
      <c r="H7" s="24">
        <v>22</v>
      </c>
      <c r="I7" s="24">
        <v>22</v>
      </c>
      <c r="J7" s="24">
        <v>20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4">
        <v>0</v>
      </c>
      <c r="Q7" s="24">
        <v>20</v>
      </c>
      <c r="R7" s="24">
        <v>19</v>
      </c>
      <c r="S7" s="24">
        <v>19</v>
      </c>
      <c r="T7" s="24">
        <v>0</v>
      </c>
      <c r="U7" s="24">
        <v>0</v>
      </c>
      <c r="V7" s="79">
        <f t="shared" si="3"/>
        <v>166</v>
      </c>
      <c r="W7" s="61">
        <f t="shared" si="1"/>
        <v>0</v>
      </c>
      <c r="X7" s="61">
        <f t="shared" si="2"/>
        <v>0</v>
      </c>
      <c r="Y7" s="18">
        <f t="shared" ref="Y7:Y12" si="4">SUM(F7:U7)</f>
        <v>166</v>
      </c>
    </row>
    <row r="8" spans="1:25" x14ac:dyDescent="0.25">
      <c r="A8" s="10">
        <v>4</v>
      </c>
      <c r="B8" s="32" t="s">
        <v>134</v>
      </c>
      <c r="C8" s="33">
        <v>6319</v>
      </c>
      <c r="D8" s="33">
        <v>55</v>
      </c>
      <c r="E8" s="33" t="s">
        <v>6</v>
      </c>
      <c r="F8" s="17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20</v>
      </c>
      <c r="O8" s="24">
        <v>25</v>
      </c>
      <c r="P8" s="24">
        <v>25</v>
      </c>
      <c r="Q8" s="24">
        <v>19</v>
      </c>
      <c r="R8" s="24">
        <v>22</v>
      </c>
      <c r="S8" s="24">
        <v>22</v>
      </c>
      <c r="T8" s="24">
        <v>22</v>
      </c>
      <c r="U8" s="24">
        <v>20</v>
      </c>
      <c r="V8" s="79">
        <f t="shared" si="3"/>
        <v>175</v>
      </c>
      <c r="W8" s="61">
        <f t="shared" si="1"/>
        <v>0</v>
      </c>
      <c r="X8" s="61">
        <f t="shared" si="2"/>
        <v>0</v>
      </c>
      <c r="Y8" s="18">
        <f t="shared" si="4"/>
        <v>175</v>
      </c>
    </row>
    <row r="9" spans="1:25" x14ac:dyDescent="0.25">
      <c r="A9" s="10">
        <v>5</v>
      </c>
      <c r="B9" s="15" t="s">
        <v>135</v>
      </c>
      <c r="C9" s="33">
        <v>3992</v>
      </c>
      <c r="D9" s="33">
        <v>93</v>
      </c>
      <c r="E9" s="33" t="s">
        <v>6</v>
      </c>
      <c r="F9" s="17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25</v>
      </c>
      <c r="O9" s="24">
        <v>22</v>
      </c>
      <c r="P9" s="24">
        <v>20</v>
      </c>
      <c r="Q9" s="24">
        <v>0</v>
      </c>
      <c r="R9" s="24">
        <v>0</v>
      </c>
      <c r="S9" s="24">
        <v>0</v>
      </c>
      <c r="T9" s="24">
        <v>25</v>
      </c>
      <c r="U9" s="24">
        <v>22</v>
      </c>
      <c r="V9" s="79">
        <f t="shared" si="3"/>
        <v>114</v>
      </c>
      <c r="W9" s="61">
        <f t="shared" si="1"/>
        <v>0</v>
      </c>
      <c r="X9" s="61">
        <f t="shared" si="2"/>
        <v>0</v>
      </c>
      <c r="Y9" s="18">
        <f t="shared" si="4"/>
        <v>114</v>
      </c>
    </row>
    <row r="10" spans="1:25" x14ac:dyDescent="0.25">
      <c r="A10" s="10">
        <v>6</v>
      </c>
      <c r="B10" s="15" t="s">
        <v>77</v>
      </c>
      <c r="C10" s="33">
        <v>4535</v>
      </c>
      <c r="D10" s="33">
        <v>46</v>
      </c>
      <c r="E10" s="33" t="s">
        <v>6</v>
      </c>
      <c r="F10" s="17">
        <v>19</v>
      </c>
      <c r="G10" s="24">
        <v>19</v>
      </c>
      <c r="H10" s="24">
        <v>19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79">
        <f t="shared" si="3"/>
        <v>57</v>
      </c>
      <c r="W10" s="61">
        <f t="shared" si="1"/>
        <v>0</v>
      </c>
      <c r="X10" s="61">
        <f t="shared" si="2"/>
        <v>0</v>
      </c>
      <c r="Y10" s="18">
        <f t="shared" si="4"/>
        <v>57</v>
      </c>
    </row>
    <row r="11" spans="1:25" x14ac:dyDescent="0.25">
      <c r="A11" s="10">
        <v>7</v>
      </c>
      <c r="B11" s="15" t="s">
        <v>97</v>
      </c>
      <c r="C11" s="33">
        <v>1770</v>
      </c>
      <c r="D11" s="33">
        <v>80</v>
      </c>
      <c r="E11" s="33" t="s">
        <v>30</v>
      </c>
      <c r="F11" s="17">
        <v>0</v>
      </c>
      <c r="G11" s="24">
        <v>0</v>
      </c>
      <c r="H11" s="24">
        <v>0</v>
      </c>
      <c r="I11" s="29" t="s">
        <v>98</v>
      </c>
      <c r="J11" s="29" t="s">
        <v>31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79">
        <f t="shared" si="3"/>
        <v>0</v>
      </c>
      <c r="W11" s="61">
        <f t="shared" si="1"/>
        <v>0</v>
      </c>
      <c r="X11" s="61">
        <f t="shared" si="2"/>
        <v>0</v>
      </c>
      <c r="Y11" s="18">
        <f t="shared" si="4"/>
        <v>0</v>
      </c>
    </row>
    <row r="12" spans="1:25" ht="15.75" thickBot="1" x14ac:dyDescent="0.3">
      <c r="A12" s="10">
        <v>8</v>
      </c>
      <c r="B12" s="32" t="s">
        <v>20</v>
      </c>
      <c r="C12" s="33">
        <v>2680</v>
      </c>
      <c r="D12" s="33">
        <v>72</v>
      </c>
      <c r="E12" s="33" t="s">
        <v>6</v>
      </c>
      <c r="F12" s="17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79">
        <f t="shared" si="3"/>
        <v>0</v>
      </c>
      <c r="W12" s="61">
        <f t="shared" si="1"/>
        <v>0</v>
      </c>
      <c r="X12" s="61">
        <f t="shared" si="2"/>
        <v>0</v>
      </c>
      <c r="Y12" s="18">
        <f t="shared" si="4"/>
        <v>0</v>
      </c>
    </row>
    <row r="13" spans="1:25" x14ac:dyDescent="0.25">
      <c r="F13" s="168">
        <v>4</v>
      </c>
      <c r="G13" s="168"/>
      <c r="H13" s="168"/>
      <c r="I13" s="168">
        <v>3</v>
      </c>
      <c r="J13" s="168"/>
      <c r="K13" s="168"/>
      <c r="L13" s="168">
        <v>0</v>
      </c>
      <c r="M13" s="168"/>
      <c r="N13" s="168">
        <v>3</v>
      </c>
      <c r="O13" s="168"/>
      <c r="P13" s="168"/>
      <c r="Q13" s="168">
        <v>4</v>
      </c>
      <c r="R13" s="168"/>
      <c r="S13" s="168"/>
      <c r="T13" s="168">
        <v>3</v>
      </c>
      <c r="U13" s="168"/>
      <c r="V13" s="78"/>
      <c r="W13" s="78"/>
      <c r="X13" s="78"/>
      <c r="Y13" s="47">
        <f>AVERAGE(F13:U13)</f>
        <v>2.8333333333333335</v>
      </c>
    </row>
    <row r="14" spans="1:25" x14ac:dyDescent="0.25">
      <c r="V14" s="77"/>
      <c r="W14" s="77"/>
      <c r="X14" s="77"/>
    </row>
    <row r="15" spans="1:25" ht="15" customHeight="1" x14ac:dyDescent="0.25">
      <c r="E15" s="151" t="s">
        <v>7</v>
      </c>
      <c r="F15" s="151"/>
      <c r="G15" s="151"/>
      <c r="H15" s="151"/>
      <c r="I15" s="151"/>
      <c r="V15" s="77"/>
      <c r="W15" s="77"/>
      <c r="X15" s="77"/>
    </row>
    <row r="16" spans="1:25" x14ac:dyDescent="0.25">
      <c r="E16" s="151"/>
      <c r="F16" s="151"/>
      <c r="G16" s="151"/>
      <c r="H16" s="151"/>
      <c r="I16" s="151"/>
    </row>
  </sheetData>
  <sortState ref="B5:Y11">
    <sortCondition descending="1" ref="Y5:Y11"/>
  </sortState>
  <mergeCells count="24">
    <mergeCell ref="Q13:S13"/>
    <mergeCell ref="F3:H3"/>
    <mergeCell ref="L13:M13"/>
    <mergeCell ref="N13:P13"/>
    <mergeCell ref="T13:U13"/>
    <mergeCell ref="D1:Y1"/>
    <mergeCell ref="Y2:Y3"/>
    <mergeCell ref="F2:H2"/>
    <mergeCell ref="L2:M2"/>
    <mergeCell ref="L3:M3"/>
    <mergeCell ref="N2:P2"/>
    <mergeCell ref="N3:P3"/>
    <mergeCell ref="T2:U2"/>
    <mergeCell ref="T3:U3"/>
    <mergeCell ref="V2:V4"/>
    <mergeCell ref="W2:W4"/>
    <mergeCell ref="X2:X4"/>
    <mergeCell ref="Q2:S2"/>
    <mergeCell ref="Q3:S3"/>
    <mergeCell ref="E15:I16"/>
    <mergeCell ref="F13:H13"/>
    <mergeCell ref="I2:K2"/>
    <mergeCell ref="I3:K3"/>
    <mergeCell ref="I13:K1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workbookViewId="0">
      <selection activeCell="B4" sqref="B4"/>
    </sheetView>
  </sheetViews>
  <sheetFormatPr defaultRowHeight="15" x14ac:dyDescent="0.25"/>
  <cols>
    <col min="2" max="2" width="26.85546875" customWidth="1"/>
    <col min="6" max="6" width="7" customWidth="1"/>
    <col min="7" max="7" width="6.5703125" customWidth="1"/>
    <col min="8" max="10" width="7" customWidth="1"/>
    <col min="11" max="11" width="7.28515625" customWidth="1"/>
    <col min="12" max="12" width="6.85546875" customWidth="1"/>
    <col min="13" max="13" width="6.5703125" customWidth="1"/>
    <col min="14" max="14" width="6.7109375" customWidth="1"/>
    <col min="15" max="15" width="7" customWidth="1"/>
    <col min="16" max="16" width="6.5703125" customWidth="1"/>
    <col min="17" max="21" width="7" customWidth="1"/>
    <col min="22" max="24" width="6.7109375" customWidth="1"/>
  </cols>
  <sheetData>
    <row r="1" spans="1:25" ht="21" customHeight="1" thickBot="1" x14ac:dyDescent="0.3">
      <c r="D1" s="167" t="s">
        <v>71</v>
      </c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</row>
    <row r="2" spans="1:25" x14ac:dyDescent="0.25">
      <c r="C2" s="3"/>
      <c r="D2" s="3"/>
      <c r="E2" s="3"/>
      <c r="F2" s="139" t="s">
        <v>56</v>
      </c>
      <c r="G2" s="140"/>
      <c r="H2" s="141"/>
      <c r="I2" s="148" t="s">
        <v>56</v>
      </c>
      <c r="J2" s="149"/>
      <c r="K2" s="150"/>
      <c r="L2" s="148" t="s">
        <v>56</v>
      </c>
      <c r="M2" s="150"/>
      <c r="N2" s="139" t="s">
        <v>56</v>
      </c>
      <c r="O2" s="140"/>
      <c r="P2" s="141"/>
      <c r="Q2" s="148" t="s">
        <v>56</v>
      </c>
      <c r="R2" s="149"/>
      <c r="S2" s="150"/>
      <c r="T2" s="148" t="s">
        <v>56</v>
      </c>
      <c r="U2" s="150"/>
      <c r="V2" s="152" t="s">
        <v>146</v>
      </c>
      <c r="W2" s="155" t="s">
        <v>147</v>
      </c>
      <c r="X2" s="155" t="s">
        <v>147</v>
      </c>
      <c r="Y2" s="176" t="s">
        <v>0</v>
      </c>
    </row>
    <row r="3" spans="1:25" ht="15.75" thickBot="1" x14ac:dyDescent="0.3">
      <c r="C3" s="3"/>
      <c r="D3" s="3"/>
      <c r="E3" s="3"/>
      <c r="F3" s="144">
        <v>43135</v>
      </c>
      <c r="G3" s="145"/>
      <c r="H3" s="146"/>
      <c r="I3" s="142">
        <v>43184</v>
      </c>
      <c r="J3" s="147"/>
      <c r="K3" s="143"/>
      <c r="L3" s="142">
        <v>43197</v>
      </c>
      <c r="M3" s="143"/>
      <c r="N3" s="144">
        <v>43212</v>
      </c>
      <c r="O3" s="145"/>
      <c r="P3" s="146"/>
      <c r="Q3" s="142">
        <v>43310</v>
      </c>
      <c r="R3" s="147"/>
      <c r="S3" s="143"/>
      <c r="T3" s="142">
        <v>43415</v>
      </c>
      <c r="U3" s="143"/>
      <c r="V3" s="153"/>
      <c r="W3" s="156"/>
      <c r="X3" s="156"/>
      <c r="Y3" s="177"/>
    </row>
    <row r="4" spans="1:25" ht="45.75" thickBot="1" x14ac:dyDescent="0.3">
      <c r="A4" s="4" t="s">
        <v>1</v>
      </c>
      <c r="B4" s="5" t="s">
        <v>2</v>
      </c>
      <c r="C4" s="6" t="s">
        <v>3</v>
      </c>
      <c r="D4" s="6" t="s">
        <v>4</v>
      </c>
      <c r="E4" s="6" t="s">
        <v>5</v>
      </c>
      <c r="F4" s="7" t="s">
        <v>9</v>
      </c>
      <c r="G4" s="22" t="s">
        <v>10</v>
      </c>
      <c r="H4" s="7" t="s">
        <v>72</v>
      </c>
      <c r="I4" s="22" t="s">
        <v>9</v>
      </c>
      <c r="J4" s="7" t="s">
        <v>10</v>
      </c>
      <c r="K4" s="22" t="s">
        <v>72</v>
      </c>
      <c r="L4" s="7" t="s">
        <v>9</v>
      </c>
      <c r="M4" s="22" t="s">
        <v>10</v>
      </c>
      <c r="N4" s="7" t="s">
        <v>9</v>
      </c>
      <c r="O4" s="22" t="s">
        <v>10</v>
      </c>
      <c r="P4" s="7" t="s">
        <v>72</v>
      </c>
      <c r="Q4" s="22" t="s">
        <v>9</v>
      </c>
      <c r="R4" s="35" t="s">
        <v>10</v>
      </c>
      <c r="S4" s="35" t="s">
        <v>72</v>
      </c>
      <c r="T4" s="35" t="s">
        <v>9</v>
      </c>
      <c r="U4" s="35" t="s">
        <v>10</v>
      </c>
      <c r="V4" s="154"/>
      <c r="W4" s="157"/>
      <c r="X4" s="157"/>
      <c r="Y4" s="8"/>
    </row>
    <row r="5" spans="1:25" x14ac:dyDescent="0.25">
      <c r="A5" s="10">
        <v>1</v>
      </c>
      <c r="B5" s="11" t="s">
        <v>44</v>
      </c>
      <c r="C5" s="12">
        <v>4198</v>
      </c>
      <c r="D5" s="12">
        <v>100</v>
      </c>
      <c r="E5" s="38" t="s">
        <v>6</v>
      </c>
      <c r="F5" s="13">
        <v>25</v>
      </c>
      <c r="G5" s="23">
        <v>25</v>
      </c>
      <c r="H5" s="23">
        <v>25</v>
      </c>
      <c r="I5" s="23">
        <v>25</v>
      </c>
      <c r="J5" s="23">
        <v>22</v>
      </c>
      <c r="K5" s="23">
        <v>25</v>
      </c>
      <c r="L5" s="23">
        <v>22</v>
      </c>
      <c r="M5" s="23">
        <v>0</v>
      </c>
      <c r="N5" s="23">
        <v>0</v>
      </c>
      <c r="O5" s="23">
        <v>0</v>
      </c>
      <c r="P5" s="23">
        <v>0</v>
      </c>
      <c r="Q5" s="23">
        <v>25</v>
      </c>
      <c r="R5" s="23">
        <v>25</v>
      </c>
      <c r="S5" s="23">
        <v>25</v>
      </c>
      <c r="T5" s="23">
        <v>25</v>
      </c>
      <c r="U5" s="23">
        <v>25</v>
      </c>
      <c r="V5" s="79">
        <f t="shared" ref="V5:V30" si="0">SUM(F5:U5)</f>
        <v>294</v>
      </c>
      <c r="W5" s="61">
        <f t="shared" ref="W5:W13" si="1">SMALL(IF(ISBLANK(F5:U5),0,F5:U5),1)</f>
        <v>0</v>
      </c>
      <c r="X5" s="61">
        <f t="shared" ref="X5:X15" si="2">SMALL(IF(ISBLANK(F5:U5),0,F5:U5),2)</f>
        <v>0</v>
      </c>
      <c r="Y5" s="85">
        <f t="shared" ref="Y5:Y30" si="3">SUM(V5-W5-X5)</f>
        <v>294</v>
      </c>
    </row>
    <row r="6" spans="1:25" x14ac:dyDescent="0.25">
      <c r="A6" s="10">
        <v>2</v>
      </c>
      <c r="B6" s="15" t="s">
        <v>45</v>
      </c>
      <c r="C6" s="16">
        <v>4054</v>
      </c>
      <c r="D6" s="16">
        <v>50</v>
      </c>
      <c r="E6" s="33" t="s">
        <v>6</v>
      </c>
      <c r="F6" s="17">
        <v>20</v>
      </c>
      <c r="G6" s="24">
        <v>20</v>
      </c>
      <c r="H6" s="24">
        <v>20</v>
      </c>
      <c r="I6" s="24">
        <v>22</v>
      </c>
      <c r="J6" s="24">
        <v>25</v>
      </c>
      <c r="K6" s="24">
        <v>20</v>
      </c>
      <c r="L6" s="24">
        <v>20</v>
      </c>
      <c r="M6" s="24">
        <v>22</v>
      </c>
      <c r="N6" s="24">
        <v>25</v>
      </c>
      <c r="O6" s="24">
        <v>25</v>
      </c>
      <c r="P6" s="24">
        <v>25</v>
      </c>
      <c r="Q6" s="24">
        <v>0</v>
      </c>
      <c r="R6" s="24">
        <v>0</v>
      </c>
      <c r="S6" s="24">
        <v>0</v>
      </c>
      <c r="T6" s="24">
        <v>18</v>
      </c>
      <c r="U6" s="24">
        <v>18</v>
      </c>
      <c r="V6" s="79">
        <f t="shared" si="0"/>
        <v>280</v>
      </c>
      <c r="W6" s="61">
        <f t="shared" si="1"/>
        <v>0</v>
      </c>
      <c r="X6" s="61">
        <f t="shared" si="2"/>
        <v>0</v>
      </c>
      <c r="Y6" s="86">
        <f t="shared" si="3"/>
        <v>280</v>
      </c>
    </row>
    <row r="7" spans="1:25" x14ac:dyDescent="0.25">
      <c r="A7" s="10">
        <v>3</v>
      </c>
      <c r="B7" s="32" t="s">
        <v>54</v>
      </c>
      <c r="C7" s="16">
        <v>9598</v>
      </c>
      <c r="D7" s="33">
        <v>211</v>
      </c>
      <c r="E7" s="33" t="s">
        <v>6</v>
      </c>
      <c r="F7" s="17">
        <v>14</v>
      </c>
      <c r="G7" s="24">
        <v>19</v>
      </c>
      <c r="H7" s="24">
        <v>19</v>
      </c>
      <c r="I7" s="24">
        <v>13</v>
      </c>
      <c r="J7" s="24">
        <v>14</v>
      </c>
      <c r="K7" s="24">
        <v>18</v>
      </c>
      <c r="L7" s="24">
        <v>16</v>
      </c>
      <c r="M7" s="24">
        <v>19</v>
      </c>
      <c r="N7" s="24">
        <v>20</v>
      </c>
      <c r="O7" s="24">
        <v>19</v>
      </c>
      <c r="P7" s="24">
        <v>20</v>
      </c>
      <c r="Q7" s="24">
        <v>19</v>
      </c>
      <c r="R7" s="24">
        <v>18</v>
      </c>
      <c r="S7" s="24">
        <v>19</v>
      </c>
      <c r="T7" s="24">
        <v>16</v>
      </c>
      <c r="U7" s="24">
        <v>17</v>
      </c>
      <c r="V7" s="79">
        <f t="shared" si="0"/>
        <v>280</v>
      </c>
      <c r="W7" s="61">
        <f t="shared" si="1"/>
        <v>13</v>
      </c>
      <c r="X7" s="61">
        <f t="shared" si="2"/>
        <v>14</v>
      </c>
      <c r="Y7" s="86">
        <f t="shared" si="3"/>
        <v>253</v>
      </c>
    </row>
    <row r="8" spans="1:25" x14ac:dyDescent="0.25">
      <c r="A8" s="10">
        <v>4</v>
      </c>
      <c r="B8" s="15" t="s">
        <v>110</v>
      </c>
      <c r="C8" s="16">
        <v>16671</v>
      </c>
      <c r="D8" s="16">
        <v>74</v>
      </c>
      <c r="E8" s="33" t="s">
        <v>6</v>
      </c>
      <c r="F8" s="17">
        <v>0</v>
      </c>
      <c r="G8" s="24">
        <v>0</v>
      </c>
      <c r="H8" s="24">
        <v>0</v>
      </c>
      <c r="I8" s="24">
        <v>18</v>
      </c>
      <c r="J8" s="24">
        <v>18</v>
      </c>
      <c r="K8" s="24">
        <v>19</v>
      </c>
      <c r="L8" s="24">
        <v>0</v>
      </c>
      <c r="M8" s="24">
        <v>0</v>
      </c>
      <c r="N8" s="24">
        <v>22</v>
      </c>
      <c r="O8" s="24">
        <v>22</v>
      </c>
      <c r="P8" s="24">
        <v>22</v>
      </c>
      <c r="Q8" s="24">
        <v>22</v>
      </c>
      <c r="R8" s="24">
        <v>22</v>
      </c>
      <c r="S8" s="24">
        <v>22</v>
      </c>
      <c r="T8" s="24">
        <v>19</v>
      </c>
      <c r="U8" s="24">
        <v>20</v>
      </c>
      <c r="V8" s="79">
        <f t="shared" si="0"/>
        <v>226</v>
      </c>
      <c r="W8" s="61">
        <f t="shared" si="1"/>
        <v>0</v>
      </c>
      <c r="X8" s="61">
        <f t="shared" si="2"/>
        <v>0</v>
      </c>
      <c r="Y8" s="86">
        <f t="shared" si="3"/>
        <v>226</v>
      </c>
    </row>
    <row r="9" spans="1:25" x14ac:dyDescent="0.25">
      <c r="A9" s="10">
        <v>5</v>
      </c>
      <c r="B9" s="15" t="s">
        <v>105</v>
      </c>
      <c r="C9" s="16">
        <v>2336</v>
      </c>
      <c r="D9" s="16">
        <v>13</v>
      </c>
      <c r="E9" s="33" t="s">
        <v>6</v>
      </c>
      <c r="F9" s="17">
        <v>0</v>
      </c>
      <c r="G9" s="24">
        <v>0</v>
      </c>
      <c r="H9" s="24">
        <v>0</v>
      </c>
      <c r="I9" s="24">
        <v>19</v>
      </c>
      <c r="J9" s="24">
        <v>19</v>
      </c>
      <c r="K9" s="24">
        <v>17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20</v>
      </c>
      <c r="R9" s="24">
        <v>20</v>
      </c>
      <c r="S9" s="24">
        <v>20</v>
      </c>
      <c r="T9" s="24">
        <v>20</v>
      </c>
      <c r="U9" s="24">
        <v>22</v>
      </c>
      <c r="V9" s="79">
        <f t="shared" si="0"/>
        <v>157</v>
      </c>
      <c r="W9" s="61">
        <f t="shared" si="1"/>
        <v>0</v>
      </c>
      <c r="X9" s="61">
        <f t="shared" si="2"/>
        <v>0</v>
      </c>
      <c r="Y9" s="86">
        <f t="shared" si="3"/>
        <v>157</v>
      </c>
    </row>
    <row r="10" spans="1:25" x14ac:dyDescent="0.25">
      <c r="A10" s="10">
        <v>6</v>
      </c>
      <c r="B10" s="15" t="s">
        <v>46</v>
      </c>
      <c r="C10" s="16">
        <v>4509</v>
      </c>
      <c r="D10" s="16">
        <v>21</v>
      </c>
      <c r="E10" s="33" t="s">
        <v>6</v>
      </c>
      <c r="F10" s="17">
        <v>15</v>
      </c>
      <c r="G10" s="24">
        <v>15</v>
      </c>
      <c r="H10" s="24">
        <v>16</v>
      </c>
      <c r="I10" s="24">
        <v>12</v>
      </c>
      <c r="J10" s="24">
        <v>13</v>
      </c>
      <c r="K10" s="24">
        <v>12</v>
      </c>
      <c r="L10" s="24">
        <v>0</v>
      </c>
      <c r="M10" s="24">
        <v>0</v>
      </c>
      <c r="N10" s="24">
        <v>16</v>
      </c>
      <c r="O10" s="24">
        <v>15</v>
      </c>
      <c r="P10" s="24">
        <v>15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79">
        <f t="shared" si="0"/>
        <v>129</v>
      </c>
      <c r="W10" s="61">
        <f t="shared" si="1"/>
        <v>0</v>
      </c>
      <c r="X10" s="61">
        <f t="shared" si="2"/>
        <v>0</v>
      </c>
      <c r="Y10" s="86">
        <f t="shared" si="3"/>
        <v>129</v>
      </c>
    </row>
    <row r="11" spans="1:25" x14ac:dyDescent="0.25">
      <c r="A11" s="10">
        <v>7</v>
      </c>
      <c r="B11" s="15" t="s">
        <v>41</v>
      </c>
      <c r="C11" s="16">
        <v>3742</v>
      </c>
      <c r="D11" s="16">
        <v>26</v>
      </c>
      <c r="E11" s="33" t="s">
        <v>6</v>
      </c>
      <c r="F11" s="17">
        <v>18</v>
      </c>
      <c r="G11" s="24">
        <v>17</v>
      </c>
      <c r="H11" s="24">
        <v>18</v>
      </c>
      <c r="I11" s="24">
        <v>17</v>
      </c>
      <c r="J11" s="24">
        <v>0</v>
      </c>
      <c r="K11" s="24">
        <v>0</v>
      </c>
      <c r="L11" s="24">
        <v>0</v>
      </c>
      <c r="M11" s="24">
        <v>0</v>
      </c>
      <c r="N11" s="24">
        <v>14</v>
      </c>
      <c r="O11" s="24">
        <v>16</v>
      </c>
      <c r="P11" s="24">
        <v>14</v>
      </c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79">
        <f t="shared" si="0"/>
        <v>114</v>
      </c>
      <c r="W11" s="61">
        <f t="shared" si="1"/>
        <v>0</v>
      </c>
      <c r="X11" s="61">
        <f t="shared" si="2"/>
        <v>0</v>
      </c>
      <c r="Y11" s="86">
        <f t="shared" si="3"/>
        <v>114</v>
      </c>
    </row>
    <row r="12" spans="1:25" x14ac:dyDescent="0.25">
      <c r="A12" s="10">
        <v>8</v>
      </c>
      <c r="B12" s="15" t="s">
        <v>111</v>
      </c>
      <c r="C12" s="16">
        <v>12898</v>
      </c>
      <c r="D12" s="16">
        <v>133</v>
      </c>
      <c r="E12" s="33" t="s">
        <v>6</v>
      </c>
      <c r="F12" s="17">
        <v>0</v>
      </c>
      <c r="G12" s="24">
        <v>0</v>
      </c>
      <c r="H12" s="24">
        <v>0</v>
      </c>
      <c r="I12" s="24">
        <v>14</v>
      </c>
      <c r="J12" s="24">
        <v>16</v>
      </c>
      <c r="K12" s="24">
        <v>14</v>
      </c>
      <c r="L12" s="24">
        <v>0</v>
      </c>
      <c r="M12" s="24">
        <v>0</v>
      </c>
      <c r="N12" s="24">
        <v>19</v>
      </c>
      <c r="O12" s="24">
        <v>18</v>
      </c>
      <c r="P12" s="24">
        <v>18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79">
        <f t="shared" si="0"/>
        <v>99</v>
      </c>
      <c r="W12" s="61">
        <f t="shared" si="1"/>
        <v>0</v>
      </c>
      <c r="X12" s="61">
        <f t="shared" si="2"/>
        <v>0</v>
      </c>
      <c r="Y12" s="86">
        <f t="shared" si="3"/>
        <v>99</v>
      </c>
    </row>
    <row r="13" spans="1:25" x14ac:dyDescent="0.25">
      <c r="A13" s="10">
        <v>9</v>
      </c>
      <c r="B13" s="57" t="s">
        <v>106</v>
      </c>
      <c r="C13" s="16">
        <v>14660</v>
      </c>
      <c r="D13" s="16">
        <v>135</v>
      </c>
      <c r="E13" s="33" t="s">
        <v>6</v>
      </c>
      <c r="F13" s="17">
        <v>0</v>
      </c>
      <c r="G13" s="24">
        <v>0</v>
      </c>
      <c r="H13" s="24">
        <v>0</v>
      </c>
      <c r="I13" s="24">
        <v>11</v>
      </c>
      <c r="J13" s="24">
        <v>12</v>
      </c>
      <c r="K13" s="24">
        <v>13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18</v>
      </c>
      <c r="R13" s="24">
        <v>19</v>
      </c>
      <c r="S13" s="24">
        <v>18</v>
      </c>
      <c r="T13" s="24">
        <v>0</v>
      </c>
      <c r="U13" s="24">
        <v>0</v>
      </c>
      <c r="V13" s="79">
        <f t="shared" si="0"/>
        <v>91</v>
      </c>
      <c r="W13" s="61">
        <f t="shared" si="1"/>
        <v>0</v>
      </c>
      <c r="X13" s="61">
        <f t="shared" si="2"/>
        <v>0</v>
      </c>
      <c r="Y13" s="86">
        <f t="shared" si="3"/>
        <v>91</v>
      </c>
    </row>
    <row r="14" spans="1:25" x14ac:dyDescent="0.25">
      <c r="A14" s="10">
        <v>10</v>
      </c>
      <c r="B14" s="15" t="s">
        <v>61</v>
      </c>
      <c r="C14" s="16">
        <v>12668</v>
      </c>
      <c r="D14" s="16">
        <v>23</v>
      </c>
      <c r="E14" s="33" t="s">
        <v>6</v>
      </c>
      <c r="F14" s="17">
        <v>16</v>
      </c>
      <c r="G14" s="24">
        <v>18</v>
      </c>
      <c r="H14" s="24">
        <v>0</v>
      </c>
      <c r="I14" s="24">
        <v>0</v>
      </c>
      <c r="J14" s="24">
        <v>0</v>
      </c>
      <c r="K14" s="24">
        <v>0</v>
      </c>
      <c r="L14" s="24">
        <v>19</v>
      </c>
      <c r="M14" s="24">
        <v>18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24">
        <v>0</v>
      </c>
      <c r="U14" s="24">
        <v>0</v>
      </c>
      <c r="V14" s="79">
        <f t="shared" si="0"/>
        <v>71</v>
      </c>
      <c r="W14" s="61">
        <f t="shared" ref="W14:W30" si="4">SMALL(IF(ISBLANK(E14:T14),0,E14:T14),1)</f>
        <v>0</v>
      </c>
      <c r="X14" s="61">
        <f t="shared" si="2"/>
        <v>0</v>
      </c>
      <c r="Y14" s="86">
        <f t="shared" si="3"/>
        <v>71</v>
      </c>
    </row>
    <row r="15" spans="1:25" x14ac:dyDescent="0.25">
      <c r="A15" s="10">
        <v>11</v>
      </c>
      <c r="B15" s="15" t="s">
        <v>48</v>
      </c>
      <c r="C15" s="16">
        <v>1991</v>
      </c>
      <c r="D15" s="16">
        <v>92</v>
      </c>
      <c r="E15" s="33" t="s">
        <v>6</v>
      </c>
      <c r="F15" s="17">
        <v>22</v>
      </c>
      <c r="G15" s="24">
        <v>22</v>
      </c>
      <c r="H15" s="24">
        <v>22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  <c r="R15" s="24">
        <v>0</v>
      </c>
      <c r="S15" s="24">
        <v>0</v>
      </c>
      <c r="T15" s="24">
        <v>0</v>
      </c>
      <c r="U15" s="24">
        <v>0</v>
      </c>
      <c r="V15" s="79">
        <f t="shared" si="0"/>
        <v>66</v>
      </c>
      <c r="W15" s="61">
        <f t="shared" si="4"/>
        <v>0</v>
      </c>
      <c r="X15" s="61">
        <f t="shared" si="2"/>
        <v>0</v>
      </c>
      <c r="Y15" s="86">
        <f t="shared" si="3"/>
        <v>66</v>
      </c>
    </row>
    <row r="16" spans="1:25" x14ac:dyDescent="0.25">
      <c r="A16" s="10">
        <v>12</v>
      </c>
      <c r="B16" s="15" t="s">
        <v>112</v>
      </c>
      <c r="C16" s="16">
        <v>5179</v>
      </c>
      <c r="D16" s="16">
        <v>157</v>
      </c>
      <c r="E16" s="33" t="s">
        <v>6</v>
      </c>
      <c r="F16" s="17">
        <v>0</v>
      </c>
      <c r="G16" s="24">
        <v>0</v>
      </c>
      <c r="H16" s="24">
        <v>0</v>
      </c>
      <c r="I16" s="24">
        <v>20</v>
      </c>
      <c r="J16" s="24">
        <v>20</v>
      </c>
      <c r="K16" s="24">
        <v>22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79">
        <f t="shared" si="0"/>
        <v>62</v>
      </c>
      <c r="W16" s="61">
        <f t="shared" si="4"/>
        <v>0</v>
      </c>
      <c r="X16" s="61">
        <f t="shared" ref="X16:X30" si="5">SMALL(IF(ISBLANK(F16:U16),0,F16:U16),1)</f>
        <v>0</v>
      </c>
      <c r="Y16" s="86">
        <f t="shared" si="3"/>
        <v>62</v>
      </c>
    </row>
    <row r="17" spans="1:25" x14ac:dyDescent="0.25">
      <c r="A17" s="10">
        <v>13</v>
      </c>
      <c r="B17" s="15" t="s">
        <v>137</v>
      </c>
      <c r="C17" s="16">
        <v>3892</v>
      </c>
      <c r="D17" s="16" t="s">
        <v>76</v>
      </c>
      <c r="E17" s="33" t="s">
        <v>6</v>
      </c>
      <c r="F17" s="17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18</v>
      </c>
      <c r="O17" s="24">
        <v>20</v>
      </c>
      <c r="P17" s="24">
        <v>19</v>
      </c>
      <c r="Q17" s="24">
        <v>0</v>
      </c>
      <c r="R17" s="24">
        <v>0</v>
      </c>
      <c r="S17" s="24">
        <v>0</v>
      </c>
      <c r="T17" s="24">
        <v>0</v>
      </c>
      <c r="U17" s="24">
        <v>0</v>
      </c>
      <c r="V17" s="79">
        <f t="shared" si="0"/>
        <v>57</v>
      </c>
      <c r="W17" s="61">
        <f t="shared" si="4"/>
        <v>0</v>
      </c>
      <c r="X17" s="61">
        <f t="shared" si="5"/>
        <v>0</v>
      </c>
      <c r="Y17" s="86">
        <f t="shared" si="3"/>
        <v>57</v>
      </c>
    </row>
    <row r="18" spans="1:25" x14ac:dyDescent="0.25">
      <c r="A18" s="10">
        <v>14</v>
      </c>
      <c r="B18" s="15" t="s">
        <v>138</v>
      </c>
      <c r="C18" s="16">
        <v>12734</v>
      </c>
      <c r="D18" s="16" t="s">
        <v>139</v>
      </c>
      <c r="E18" s="33" t="s">
        <v>6</v>
      </c>
      <c r="F18" s="17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17</v>
      </c>
      <c r="O18" s="24">
        <v>17</v>
      </c>
      <c r="P18" s="24">
        <v>17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80">
        <f t="shared" si="0"/>
        <v>51</v>
      </c>
      <c r="W18" s="61">
        <f t="shared" si="4"/>
        <v>0</v>
      </c>
      <c r="X18" s="61">
        <f t="shared" si="5"/>
        <v>0</v>
      </c>
      <c r="Y18" s="86">
        <f t="shared" si="3"/>
        <v>51</v>
      </c>
    </row>
    <row r="19" spans="1:25" x14ac:dyDescent="0.25">
      <c r="A19" s="10">
        <v>15</v>
      </c>
      <c r="B19" s="15" t="s">
        <v>86</v>
      </c>
      <c r="C19" s="16">
        <v>14850</v>
      </c>
      <c r="D19" s="16" t="s">
        <v>76</v>
      </c>
      <c r="E19" s="33" t="s">
        <v>6</v>
      </c>
      <c r="F19" s="17">
        <v>17</v>
      </c>
      <c r="G19" s="24">
        <v>16</v>
      </c>
      <c r="H19" s="24">
        <v>17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80">
        <f t="shared" si="0"/>
        <v>50</v>
      </c>
      <c r="W19" s="61">
        <f t="shared" si="4"/>
        <v>0</v>
      </c>
      <c r="X19" s="61">
        <f t="shared" si="5"/>
        <v>0</v>
      </c>
      <c r="Y19" s="86">
        <f t="shared" si="3"/>
        <v>50</v>
      </c>
    </row>
    <row r="20" spans="1:25" x14ac:dyDescent="0.25">
      <c r="A20" s="10">
        <v>16</v>
      </c>
      <c r="B20" s="15" t="s">
        <v>84</v>
      </c>
      <c r="C20" s="16">
        <v>13306</v>
      </c>
      <c r="D20" s="16">
        <v>1</v>
      </c>
      <c r="E20" s="33" t="s">
        <v>6</v>
      </c>
      <c r="F20" s="17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25</v>
      </c>
      <c r="M20" s="24">
        <v>25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80">
        <f t="shared" si="0"/>
        <v>50</v>
      </c>
      <c r="W20" s="61">
        <f t="shared" si="4"/>
        <v>0</v>
      </c>
      <c r="X20" s="61">
        <f t="shared" si="5"/>
        <v>0</v>
      </c>
      <c r="Y20" s="86">
        <f t="shared" si="3"/>
        <v>50</v>
      </c>
    </row>
    <row r="21" spans="1:25" x14ac:dyDescent="0.25">
      <c r="A21" s="10">
        <v>17</v>
      </c>
      <c r="B21" s="15" t="s">
        <v>108</v>
      </c>
      <c r="C21" s="16">
        <v>19946</v>
      </c>
      <c r="D21" s="16">
        <v>98</v>
      </c>
      <c r="E21" s="33" t="s">
        <v>6</v>
      </c>
      <c r="F21" s="17">
        <v>0</v>
      </c>
      <c r="G21" s="24">
        <v>0</v>
      </c>
      <c r="H21" s="24">
        <v>0</v>
      </c>
      <c r="I21" s="24">
        <v>16</v>
      </c>
      <c r="J21" s="24">
        <v>17</v>
      </c>
      <c r="K21" s="24">
        <v>16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80">
        <f t="shared" si="0"/>
        <v>49</v>
      </c>
      <c r="W21" s="61">
        <f t="shared" si="4"/>
        <v>0</v>
      </c>
      <c r="X21" s="61">
        <f t="shared" si="5"/>
        <v>0</v>
      </c>
      <c r="Y21" s="86">
        <f t="shared" si="3"/>
        <v>49</v>
      </c>
    </row>
    <row r="22" spans="1:25" x14ac:dyDescent="0.25">
      <c r="A22" s="10">
        <v>18</v>
      </c>
      <c r="B22" s="15" t="s">
        <v>109</v>
      </c>
      <c r="C22" s="16">
        <v>16002</v>
      </c>
      <c r="D22" s="16">
        <v>89</v>
      </c>
      <c r="E22" s="33" t="s">
        <v>6</v>
      </c>
      <c r="F22" s="17">
        <v>0</v>
      </c>
      <c r="G22" s="24">
        <v>0</v>
      </c>
      <c r="H22" s="24">
        <v>0</v>
      </c>
      <c r="I22" s="24">
        <v>15</v>
      </c>
      <c r="J22" s="24">
        <v>15</v>
      </c>
      <c r="K22" s="24">
        <v>15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80">
        <f t="shared" si="0"/>
        <v>45</v>
      </c>
      <c r="W22" s="61">
        <f t="shared" si="4"/>
        <v>0</v>
      </c>
      <c r="X22" s="61">
        <f t="shared" si="5"/>
        <v>0</v>
      </c>
      <c r="Y22" s="86">
        <f t="shared" si="3"/>
        <v>45</v>
      </c>
    </row>
    <row r="23" spans="1:25" x14ac:dyDescent="0.25">
      <c r="A23" s="10">
        <v>19</v>
      </c>
      <c r="B23" s="41" t="s">
        <v>140</v>
      </c>
      <c r="C23" s="42">
        <v>9565</v>
      </c>
      <c r="D23" s="42" t="s">
        <v>141</v>
      </c>
      <c r="E23" s="46" t="s">
        <v>6</v>
      </c>
      <c r="F23" s="43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v>15</v>
      </c>
      <c r="O23" s="44">
        <v>14</v>
      </c>
      <c r="P23" s="44">
        <v>16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80">
        <f t="shared" si="0"/>
        <v>45</v>
      </c>
      <c r="W23" s="61">
        <f t="shared" si="4"/>
        <v>0</v>
      </c>
      <c r="X23" s="61">
        <f t="shared" si="5"/>
        <v>0</v>
      </c>
      <c r="Y23" s="86">
        <f t="shared" si="3"/>
        <v>45</v>
      </c>
    </row>
    <row r="24" spans="1:25" x14ac:dyDescent="0.25">
      <c r="A24" s="40">
        <v>20</v>
      </c>
      <c r="B24" s="41" t="s">
        <v>87</v>
      </c>
      <c r="C24" s="42">
        <v>2683</v>
      </c>
      <c r="D24" s="42">
        <v>12</v>
      </c>
      <c r="E24" s="46" t="s">
        <v>6</v>
      </c>
      <c r="F24" s="43">
        <v>13</v>
      </c>
      <c r="G24" s="44">
        <v>14</v>
      </c>
      <c r="H24" s="44">
        <v>15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4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80">
        <f t="shared" si="0"/>
        <v>42</v>
      </c>
      <c r="W24" s="61">
        <f t="shared" si="4"/>
        <v>0</v>
      </c>
      <c r="X24" s="61">
        <f t="shared" si="5"/>
        <v>0</v>
      </c>
      <c r="Y24" s="86">
        <f t="shared" si="3"/>
        <v>42</v>
      </c>
    </row>
    <row r="25" spans="1:25" x14ac:dyDescent="0.25">
      <c r="A25" s="40">
        <v>21</v>
      </c>
      <c r="B25" s="41" t="s">
        <v>123</v>
      </c>
      <c r="C25" s="42">
        <v>2920</v>
      </c>
      <c r="D25" s="42">
        <v>77</v>
      </c>
      <c r="E25" s="46" t="s">
        <v>6</v>
      </c>
      <c r="F25" s="43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18</v>
      </c>
      <c r="M25" s="44">
        <v>20</v>
      </c>
      <c r="N25" s="44">
        <v>0</v>
      </c>
      <c r="O25" s="44">
        <v>0</v>
      </c>
      <c r="P25" s="44">
        <v>0</v>
      </c>
      <c r="Q25" s="44">
        <v>0</v>
      </c>
      <c r="R25" s="24">
        <v>0</v>
      </c>
      <c r="S25" s="24">
        <v>0</v>
      </c>
      <c r="T25" s="24">
        <v>0</v>
      </c>
      <c r="U25" s="24">
        <v>0</v>
      </c>
      <c r="V25" s="80">
        <f t="shared" si="0"/>
        <v>38</v>
      </c>
      <c r="W25" s="61">
        <f t="shared" si="4"/>
        <v>0</v>
      </c>
      <c r="X25" s="61">
        <f t="shared" si="5"/>
        <v>0</v>
      </c>
      <c r="Y25" s="86">
        <f t="shared" si="3"/>
        <v>38</v>
      </c>
    </row>
    <row r="26" spans="1:25" x14ac:dyDescent="0.25">
      <c r="A26" s="40">
        <v>22</v>
      </c>
      <c r="B26" s="45" t="s">
        <v>150</v>
      </c>
      <c r="C26" s="42"/>
      <c r="D26" s="46">
        <v>11</v>
      </c>
      <c r="E26" s="46"/>
      <c r="F26" s="43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4">
        <v>0</v>
      </c>
      <c r="Q26" s="24">
        <v>0</v>
      </c>
      <c r="R26" s="24">
        <v>0</v>
      </c>
      <c r="S26" s="24">
        <v>0</v>
      </c>
      <c r="T26" s="24">
        <v>17</v>
      </c>
      <c r="U26" s="24">
        <v>19</v>
      </c>
      <c r="V26" s="80">
        <f t="shared" si="0"/>
        <v>36</v>
      </c>
      <c r="W26" s="61">
        <f t="shared" si="4"/>
        <v>0</v>
      </c>
      <c r="X26" s="61">
        <f t="shared" si="5"/>
        <v>0</v>
      </c>
      <c r="Y26" s="86">
        <f t="shared" si="3"/>
        <v>36</v>
      </c>
    </row>
    <row r="27" spans="1:25" x14ac:dyDescent="0.25">
      <c r="A27" s="40">
        <v>23</v>
      </c>
      <c r="B27" s="41" t="s">
        <v>151</v>
      </c>
      <c r="C27" s="42">
        <v>13774</v>
      </c>
      <c r="D27" s="42">
        <v>352</v>
      </c>
      <c r="E27" s="46" t="s">
        <v>6</v>
      </c>
      <c r="F27" s="43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44">
        <v>0</v>
      </c>
      <c r="O27" s="44">
        <v>0</v>
      </c>
      <c r="P27" s="44">
        <v>0</v>
      </c>
      <c r="Q27" s="24">
        <v>0</v>
      </c>
      <c r="R27" s="24">
        <v>0</v>
      </c>
      <c r="S27" s="24">
        <v>0</v>
      </c>
      <c r="T27" s="24">
        <v>22</v>
      </c>
      <c r="U27" s="24">
        <v>0</v>
      </c>
      <c r="V27" s="80">
        <f t="shared" si="0"/>
        <v>22</v>
      </c>
      <c r="W27" s="61">
        <f t="shared" si="4"/>
        <v>0</v>
      </c>
      <c r="X27" s="61">
        <f t="shared" si="5"/>
        <v>0</v>
      </c>
      <c r="Y27" s="86">
        <f t="shared" si="3"/>
        <v>22</v>
      </c>
    </row>
    <row r="28" spans="1:25" x14ac:dyDescent="0.25">
      <c r="A28" s="40">
        <v>24</v>
      </c>
      <c r="B28" s="41" t="s">
        <v>88</v>
      </c>
      <c r="C28" s="42">
        <v>12289</v>
      </c>
      <c r="D28" s="42">
        <v>19</v>
      </c>
      <c r="E28" s="46" t="s">
        <v>6</v>
      </c>
      <c r="F28" s="43">
        <v>19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80">
        <f t="shared" si="0"/>
        <v>19</v>
      </c>
      <c r="W28" s="61">
        <f t="shared" si="4"/>
        <v>0</v>
      </c>
      <c r="X28" s="61">
        <f t="shared" si="5"/>
        <v>0</v>
      </c>
      <c r="Y28" s="86">
        <f t="shared" si="3"/>
        <v>19</v>
      </c>
    </row>
    <row r="29" spans="1:25" x14ac:dyDescent="0.25">
      <c r="A29" s="40">
        <v>25</v>
      </c>
      <c r="B29" s="41" t="s">
        <v>52</v>
      </c>
      <c r="C29" s="42">
        <v>7599</v>
      </c>
      <c r="D29" s="42">
        <v>214</v>
      </c>
      <c r="E29" s="46" t="s">
        <v>6</v>
      </c>
      <c r="F29" s="43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17</v>
      </c>
      <c r="M29" s="44">
        <v>0</v>
      </c>
      <c r="N29" s="44">
        <v>0</v>
      </c>
      <c r="O29" s="44">
        <v>0</v>
      </c>
      <c r="P29" s="4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80">
        <f t="shared" si="0"/>
        <v>17</v>
      </c>
      <c r="W29" s="61">
        <f t="shared" si="4"/>
        <v>0</v>
      </c>
      <c r="X29" s="61">
        <f t="shared" si="5"/>
        <v>0</v>
      </c>
      <c r="Y29" s="86">
        <f t="shared" si="3"/>
        <v>17</v>
      </c>
    </row>
    <row r="30" spans="1:25" ht="15.75" thickBot="1" x14ac:dyDescent="0.3">
      <c r="A30" s="87">
        <v>26</v>
      </c>
      <c r="B30" s="68" t="s">
        <v>142</v>
      </c>
      <c r="C30" s="88">
        <v>17014</v>
      </c>
      <c r="D30" s="88">
        <v>112</v>
      </c>
      <c r="E30" s="26" t="s">
        <v>6</v>
      </c>
      <c r="F30" s="43">
        <v>0</v>
      </c>
      <c r="G30" s="44">
        <v>0</v>
      </c>
      <c r="H30" s="44">
        <v>0</v>
      </c>
      <c r="I30" s="44">
        <v>0</v>
      </c>
      <c r="J30" s="44">
        <v>0</v>
      </c>
      <c r="K30" s="44">
        <v>0</v>
      </c>
      <c r="L30" s="44">
        <v>0</v>
      </c>
      <c r="M30" s="44">
        <v>0</v>
      </c>
      <c r="N30" s="44">
        <v>13</v>
      </c>
      <c r="O30" s="44">
        <v>0</v>
      </c>
      <c r="P30" s="4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80">
        <f t="shared" si="0"/>
        <v>13</v>
      </c>
      <c r="W30" s="61">
        <f t="shared" si="4"/>
        <v>0</v>
      </c>
      <c r="X30" s="61">
        <f t="shared" si="5"/>
        <v>0</v>
      </c>
      <c r="Y30" s="86">
        <f t="shared" si="3"/>
        <v>13</v>
      </c>
    </row>
    <row r="31" spans="1:25" x14ac:dyDescent="0.25">
      <c r="A31" s="19"/>
      <c r="B31" s="19"/>
      <c r="C31" s="20"/>
      <c r="D31" s="20"/>
      <c r="E31" s="20"/>
      <c r="F31" s="168">
        <v>10</v>
      </c>
      <c r="G31" s="168"/>
      <c r="H31" s="168"/>
      <c r="I31" s="168">
        <v>12</v>
      </c>
      <c r="J31" s="168"/>
      <c r="K31" s="168"/>
      <c r="L31" s="168">
        <v>7</v>
      </c>
      <c r="M31" s="168"/>
      <c r="N31" s="168">
        <v>10</v>
      </c>
      <c r="O31" s="168"/>
      <c r="P31" s="168"/>
      <c r="Q31" s="168">
        <v>5</v>
      </c>
      <c r="R31" s="168"/>
      <c r="S31" s="168"/>
      <c r="T31" s="168">
        <v>7</v>
      </c>
      <c r="U31" s="168"/>
      <c r="Y31" s="47">
        <f>AVERAGE(F31:U31)</f>
        <v>8.5</v>
      </c>
    </row>
    <row r="32" spans="1:25" x14ac:dyDescent="0.25">
      <c r="B32" s="151" t="s">
        <v>7</v>
      </c>
      <c r="C32" s="151"/>
      <c r="D32" s="151"/>
      <c r="E32" s="151"/>
      <c r="F32" s="15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48"/>
      <c r="S32" s="48"/>
      <c r="T32" s="66"/>
      <c r="U32" s="66"/>
      <c r="Y32" s="21"/>
    </row>
    <row r="33" spans="2:25" x14ac:dyDescent="0.25">
      <c r="B33" s="151"/>
      <c r="C33" s="151"/>
      <c r="D33" s="151"/>
      <c r="E33" s="151"/>
      <c r="F33" s="15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48"/>
      <c r="S33" s="48"/>
      <c r="T33" s="66"/>
      <c r="U33" s="66"/>
      <c r="Y33" s="21"/>
    </row>
    <row r="34" spans="2:25" ht="15" customHeight="1" x14ac:dyDescent="0.25"/>
  </sheetData>
  <sortState ref="B5:Y32">
    <sortCondition descending="1" ref="Y5:Y32"/>
  </sortState>
  <mergeCells count="24">
    <mergeCell ref="V2:V4"/>
    <mergeCell ref="W2:W4"/>
    <mergeCell ref="X2:X4"/>
    <mergeCell ref="Q31:S31"/>
    <mergeCell ref="B32:F33"/>
    <mergeCell ref="F31:H31"/>
    <mergeCell ref="F2:H2"/>
    <mergeCell ref="F3:H3"/>
    <mergeCell ref="D1:Y1"/>
    <mergeCell ref="Y2:Y3"/>
    <mergeCell ref="I2:K2"/>
    <mergeCell ref="I3:K3"/>
    <mergeCell ref="I31:K31"/>
    <mergeCell ref="L2:M2"/>
    <mergeCell ref="L3:M3"/>
    <mergeCell ref="L31:M31"/>
    <mergeCell ref="N2:P2"/>
    <mergeCell ref="N3:P3"/>
    <mergeCell ref="N31:P31"/>
    <mergeCell ref="Q2:S2"/>
    <mergeCell ref="T2:U2"/>
    <mergeCell ref="T3:U3"/>
    <mergeCell ref="T31:U31"/>
    <mergeCell ref="Q3:S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"/>
  <sheetViews>
    <sheetView workbookViewId="0">
      <selection activeCell="B4" sqref="B4"/>
    </sheetView>
  </sheetViews>
  <sheetFormatPr defaultRowHeight="15" x14ac:dyDescent="0.25"/>
  <cols>
    <col min="1" max="1" width="4.7109375" bestFit="1" customWidth="1"/>
    <col min="2" max="2" width="22.5703125" customWidth="1"/>
    <col min="6" max="6" width="6.7109375" customWidth="1"/>
    <col min="7" max="7" width="6.5703125" customWidth="1"/>
    <col min="8" max="8" width="6.140625" customWidth="1"/>
    <col min="9" max="9" width="6.28515625" customWidth="1"/>
    <col min="10" max="10" width="7" customWidth="1"/>
    <col min="11" max="12" width="6.85546875" customWidth="1"/>
    <col min="13" max="13" width="6.42578125" customWidth="1"/>
    <col min="14" max="14" width="6.7109375" customWidth="1"/>
    <col min="15" max="15" width="7.28515625" customWidth="1"/>
    <col min="16" max="16" width="6.28515625" customWidth="1"/>
    <col min="17" max="21" width="6" customWidth="1"/>
    <col min="22" max="22" width="6.7109375" customWidth="1"/>
    <col min="23" max="24" width="6" customWidth="1"/>
    <col min="26" max="26" width="30.5703125" bestFit="1" customWidth="1"/>
  </cols>
  <sheetData>
    <row r="1" spans="1:27" ht="39.75" customHeight="1" thickBot="1" x14ac:dyDescent="0.3">
      <c r="A1" s="91"/>
      <c r="B1" s="92"/>
      <c r="C1" s="92"/>
      <c r="D1" s="92"/>
      <c r="E1" s="92"/>
      <c r="F1" s="165" t="s">
        <v>64</v>
      </c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6"/>
      <c r="Z1" s="1"/>
      <c r="AA1" s="1"/>
    </row>
    <row r="2" spans="1:27" ht="15" customHeight="1" x14ac:dyDescent="0.25">
      <c r="A2" s="93"/>
      <c r="B2" s="94"/>
      <c r="C2" s="95"/>
      <c r="D2" s="95"/>
      <c r="E2" s="95"/>
      <c r="F2" s="139" t="s">
        <v>56</v>
      </c>
      <c r="G2" s="140"/>
      <c r="H2" s="141"/>
      <c r="I2" s="148" t="s">
        <v>56</v>
      </c>
      <c r="J2" s="149"/>
      <c r="K2" s="150"/>
      <c r="L2" s="148" t="s">
        <v>56</v>
      </c>
      <c r="M2" s="150"/>
      <c r="N2" s="139" t="s">
        <v>56</v>
      </c>
      <c r="O2" s="140"/>
      <c r="P2" s="141"/>
      <c r="Q2" s="148" t="s">
        <v>56</v>
      </c>
      <c r="R2" s="149"/>
      <c r="S2" s="150"/>
      <c r="T2" s="148" t="s">
        <v>56</v>
      </c>
      <c r="U2" s="150"/>
      <c r="V2" s="152" t="s">
        <v>146</v>
      </c>
      <c r="W2" s="155" t="s">
        <v>147</v>
      </c>
      <c r="X2" s="155" t="s">
        <v>147</v>
      </c>
      <c r="Y2" s="158" t="s">
        <v>0</v>
      </c>
    </row>
    <row r="3" spans="1:27" ht="15.75" thickBot="1" x14ac:dyDescent="0.3">
      <c r="A3" s="93"/>
      <c r="B3" s="94"/>
      <c r="C3" s="95"/>
      <c r="D3" s="95"/>
      <c r="E3" s="95"/>
      <c r="F3" s="144">
        <v>43135</v>
      </c>
      <c r="G3" s="145"/>
      <c r="H3" s="146"/>
      <c r="I3" s="142">
        <v>43184</v>
      </c>
      <c r="J3" s="147"/>
      <c r="K3" s="143"/>
      <c r="L3" s="142">
        <v>43197</v>
      </c>
      <c r="M3" s="143"/>
      <c r="N3" s="144">
        <v>43212</v>
      </c>
      <c r="O3" s="145"/>
      <c r="P3" s="146"/>
      <c r="Q3" s="142">
        <v>43310</v>
      </c>
      <c r="R3" s="147"/>
      <c r="S3" s="143"/>
      <c r="T3" s="142">
        <v>43415</v>
      </c>
      <c r="U3" s="143"/>
      <c r="V3" s="153"/>
      <c r="W3" s="156"/>
      <c r="X3" s="156"/>
      <c r="Y3" s="159"/>
    </row>
    <row r="4" spans="1:27" ht="45.75" thickBot="1" x14ac:dyDescent="0.3">
      <c r="A4" s="4" t="s">
        <v>1</v>
      </c>
      <c r="B4" s="5" t="s">
        <v>2</v>
      </c>
      <c r="C4" s="6" t="s">
        <v>3</v>
      </c>
      <c r="D4" s="6" t="s">
        <v>4</v>
      </c>
      <c r="E4" s="6" t="s">
        <v>5</v>
      </c>
      <c r="F4" s="7" t="s">
        <v>9</v>
      </c>
      <c r="G4" s="22" t="s">
        <v>10</v>
      </c>
      <c r="H4" s="7" t="s">
        <v>72</v>
      </c>
      <c r="I4" s="22" t="s">
        <v>9</v>
      </c>
      <c r="J4" s="7" t="s">
        <v>10</v>
      </c>
      <c r="K4" s="22" t="s">
        <v>72</v>
      </c>
      <c r="L4" s="7" t="s">
        <v>9</v>
      </c>
      <c r="M4" s="22" t="s">
        <v>10</v>
      </c>
      <c r="N4" s="7" t="s">
        <v>9</v>
      </c>
      <c r="O4" s="22" t="s">
        <v>10</v>
      </c>
      <c r="P4" s="7" t="s">
        <v>72</v>
      </c>
      <c r="Q4" s="22" t="s">
        <v>9</v>
      </c>
      <c r="R4" s="35" t="s">
        <v>10</v>
      </c>
      <c r="S4" s="35" t="s">
        <v>72</v>
      </c>
      <c r="T4" s="35" t="s">
        <v>9</v>
      </c>
      <c r="U4" s="35" t="s">
        <v>10</v>
      </c>
      <c r="V4" s="154"/>
      <c r="W4" s="157"/>
      <c r="X4" s="157"/>
      <c r="Y4" s="160"/>
    </row>
    <row r="5" spans="1:27" x14ac:dyDescent="0.25">
      <c r="A5" s="10">
        <v>1</v>
      </c>
      <c r="B5" s="11" t="s">
        <v>28</v>
      </c>
      <c r="C5" s="12">
        <v>2874</v>
      </c>
      <c r="D5" s="12">
        <v>79</v>
      </c>
      <c r="E5" s="38" t="s">
        <v>6</v>
      </c>
      <c r="F5" s="13">
        <v>19</v>
      </c>
      <c r="G5" s="23">
        <v>22</v>
      </c>
      <c r="H5" s="23">
        <v>25</v>
      </c>
      <c r="I5" s="23">
        <v>25</v>
      </c>
      <c r="J5" s="23">
        <v>25</v>
      </c>
      <c r="K5" s="23">
        <v>0</v>
      </c>
      <c r="L5" s="23">
        <v>22</v>
      </c>
      <c r="M5" s="23">
        <v>22</v>
      </c>
      <c r="N5" s="23">
        <v>25</v>
      </c>
      <c r="O5" s="23">
        <v>25</v>
      </c>
      <c r="P5" s="23">
        <v>25</v>
      </c>
      <c r="Q5" s="23">
        <v>22</v>
      </c>
      <c r="R5" s="23">
        <v>22</v>
      </c>
      <c r="S5" s="23">
        <v>22</v>
      </c>
      <c r="T5" s="23">
        <v>17</v>
      </c>
      <c r="U5" s="55">
        <v>0</v>
      </c>
      <c r="V5" s="90">
        <f t="shared" ref="V5:V16" si="0">SUM(F5:U5)</f>
        <v>318</v>
      </c>
      <c r="W5" s="61">
        <f t="shared" ref="W5:W16" si="1">SMALL(IF(ISBLANK(F5:U5),0,F5:U5),1)</f>
        <v>0</v>
      </c>
      <c r="X5" s="61">
        <f t="shared" ref="X5:X16" si="2">SMALL(IF(ISBLANK(F5:U5),0,F5:U5),2)</f>
        <v>0</v>
      </c>
      <c r="Y5" s="62">
        <f t="shared" ref="Y5:Y16" si="3">SUM(V5-X5)</f>
        <v>318</v>
      </c>
      <c r="Z5" s="63"/>
    </row>
    <row r="6" spans="1:27" x14ac:dyDescent="0.25">
      <c r="A6" s="10">
        <v>2</v>
      </c>
      <c r="B6" s="15" t="s">
        <v>13</v>
      </c>
      <c r="C6" s="16">
        <v>2133</v>
      </c>
      <c r="D6" s="16">
        <v>747</v>
      </c>
      <c r="E6" s="33" t="s">
        <v>6</v>
      </c>
      <c r="F6" s="17">
        <v>22</v>
      </c>
      <c r="G6" s="24">
        <v>25</v>
      </c>
      <c r="H6" s="24">
        <v>20</v>
      </c>
      <c r="I6" s="24">
        <v>19</v>
      </c>
      <c r="J6" s="24">
        <v>20</v>
      </c>
      <c r="K6" s="24">
        <v>0</v>
      </c>
      <c r="L6" s="24">
        <v>20</v>
      </c>
      <c r="M6" s="29" t="s">
        <v>162</v>
      </c>
      <c r="N6" s="24">
        <v>22</v>
      </c>
      <c r="O6" s="24">
        <v>19</v>
      </c>
      <c r="P6" s="24">
        <v>20</v>
      </c>
      <c r="Q6" s="24">
        <v>25</v>
      </c>
      <c r="R6" s="24">
        <v>25</v>
      </c>
      <c r="S6" s="24">
        <v>25</v>
      </c>
      <c r="T6" s="24">
        <v>25</v>
      </c>
      <c r="U6" s="24">
        <v>25</v>
      </c>
      <c r="V6" s="90">
        <f t="shared" si="0"/>
        <v>312</v>
      </c>
      <c r="W6" s="61">
        <f t="shared" si="1"/>
        <v>0</v>
      </c>
      <c r="X6" s="61">
        <f t="shared" si="2"/>
        <v>19</v>
      </c>
      <c r="Y6" s="62">
        <f t="shared" si="3"/>
        <v>293</v>
      </c>
    </row>
    <row r="7" spans="1:27" x14ac:dyDescent="0.25">
      <c r="A7" s="10">
        <v>3</v>
      </c>
      <c r="B7" s="15" t="s">
        <v>23</v>
      </c>
      <c r="C7" s="16">
        <v>3631</v>
      </c>
      <c r="D7" s="16">
        <v>23</v>
      </c>
      <c r="E7" s="33" t="s">
        <v>6</v>
      </c>
      <c r="F7" s="17">
        <v>25</v>
      </c>
      <c r="G7" s="24">
        <v>20</v>
      </c>
      <c r="H7" s="24">
        <v>22</v>
      </c>
      <c r="I7" s="24">
        <v>20</v>
      </c>
      <c r="J7" s="24">
        <v>22</v>
      </c>
      <c r="K7" s="24">
        <v>0</v>
      </c>
      <c r="L7" s="24">
        <v>15</v>
      </c>
      <c r="M7" s="24">
        <v>18</v>
      </c>
      <c r="N7" s="24">
        <v>19</v>
      </c>
      <c r="O7" s="24">
        <v>22</v>
      </c>
      <c r="P7" s="24">
        <v>19</v>
      </c>
      <c r="Q7" s="24">
        <v>20</v>
      </c>
      <c r="R7" s="24">
        <v>20</v>
      </c>
      <c r="S7" s="24">
        <v>20</v>
      </c>
      <c r="T7" s="24">
        <v>22</v>
      </c>
      <c r="U7" s="24">
        <v>20</v>
      </c>
      <c r="V7" s="90">
        <f t="shared" si="0"/>
        <v>304</v>
      </c>
      <c r="W7" s="61">
        <f t="shared" si="1"/>
        <v>0</v>
      </c>
      <c r="X7" s="61">
        <f t="shared" si="2"/>
        <v>15</v>
      </c>
      <c r="Y7" s="62">
        <f t="shared" si="3"/>
        <v>289</v>
      </c>
    </row>
    <row r="8" spans="1:27" x14ac:dyDescent="0.25">
      <c r="A8" s="10">
        <v>4</v>
      </c>
      <c r="B8" s="32" t="s">
        <v>26</v>
      </c>
      <c r="C8" s="33">
        <v>4385</v>
      </c>
      <c r="D8" s="33">
        <v>37</v>
      </c>
      <c r="E8" s="33" t="s">
        <v>6</v>
      </c>
      <c r="F8" s="17">
        <v>17</v>
      </c>
      <c r="G8" s="24">
        <v>18</v>
      </c>
      <c r="H8" s="24">
        <v>17</v>
      </c>
      <c r="I8" s="24">
        <v>18</v>
      </c>
      <c r="J8" s="24">
        <v>17</v>
      </c>
      <c r="K8" s="24">
        <v>0</v>
      </c>
      <c r="L8" s="24">
        <v>17</v>
      </c>
      <c r="M8" s="24">
        <v>16</v>
      </c>
      <c r="N8" s="24">
        <v>17</v>
      </c>
      <c r="O8" s="24">
        <v>18</v>
      </c>
      <c r="P8" s="24">
        <v>16</v>
      </c>
      <c r="Q8" s="24">
        <v>19</v>
      </c>
      <c r="R8" s="24">
        <v>19</v>
      </c>
      <c r="S8" s="24">
        <v>19</v>
      </c>
      <c r="T8" s="24">
        <v>19</v>
      </c>
      <c r="U8" s="24">
        <v>19</v>
      </c>
      <c r="V8" s="90">
        <f t="shared" si="0"/>
        <v>266</v>
      </c>
      <c r="W8" s="61">
        <f t="shared" si="1"/>
        <v>0</v>
      </c>
      <c r="X8" s="61">
        <f t="shared" si="2"/>
        <v>16</v>
      </c>
      <c r="Y8" s="62">
        <f t="shared" si="3"/>
        <v>250</v>
      </c>
    </row>
    <row r="9" spans="1:27" x14ac:dyDescent="0.25">
      <c r="A9" s="10">
        <v>5</v>
      </c>
      <c r="B9" s="15" t="s">
        <v>49</v>
      </c>
      <c r="C9" s="16">
        <v>4181</v>
      </c>
      <c r="D9" s="16">
        <v>444</v>
      </c>
      <c r="E9" s="33" t="s">
        <v>6</v>
      </c>
      <c r="F9" s="17">
        <v>16</v>
      </c>
      <c r="G9" s="24">
        <v>16</v>
      </c>
      <c r="H9" s="24">
        <v>0</v>
      </c>
      <c r="I9" s="24">
        <v>16</v>
      </c>
      <c r="J9" s="24">
        <v>16</v>
      </c>
      <c r="K9" s="24">
        <v>0</v>
      </c>
      <c r="L9" s="24">
        <v>14</v>
      </c>
      <c r="M9" s="24">
        <v>14</v>
      </c>
      <c r="N9" s="24">
        <v>15</v>
      </c>
      <c r="O9" s="24">
        <v>15</v>
      </c>
      <c r="P9" s="24">
        <v>15</v>
      </c>
      <c r="Q9" s="24">
        <v>17</v>
      </c>
      <c r="R9" s="24">
        <v>18</v>
      </c>
      <c r="S9" s="24">
        <v>17</v>
      </c>
      <c r="T9" s="24">
        <v>16</v>
      </c>
      <c r="U9" s="24">
        <v>17</v>
      </c>
      <c r="V9" s="90">
        <f t="shared" si="0"/>
        <v>222</v>
      </c>
      <c r="W9" s="61">
        <f t="shared" si="1"/>
        <v>0</v>
      </c>
      <c r="X9" s="61">
        <f t="shared" si="2"/>
        <v>0</v>
      </c>
      <c r="Y9" s="62">
        <f t="shared" si="3"/>
        <v>222</v>
      </c>
    </row>
    <row r="10" spans="1:27" x14ac:dyDescent="0.25">
      <c r="A10" s="10">
        <v>6</v>
      </c>
      <c r="B10" s="15" t="s">
        <v>25</v>
      </c>
      <c r="C10" s="16">
        <v>2579</v>
      </c>
      <c r="D10" s="16">
        <v>33</v>
      </c>
      <c r="E10" s="33" t="s">
        <v>6</v>
      </c>
      <c r="F10" s="28">
        <v>20</v>
      </c>
      <c r="G10" s="24">
        <v>17</v>
      </c>
      <c r="H10" s="24">
        <v>18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16</v>
      </c>
      <c r="O10" s="24">
        <v>17</v>
      </c>
      <c r="P10" s="24">
        <v>17</v>
      </c>
      <c r="Q10" s="24">
        <v>18</v>
      </c>
      <c r="R10" s="24">
        <v>17</v>
      </c>
      <c r="S10" s="24">
        <v>18</v>
      </c>
      <c r="T10" s="24">
        <v>18</v>
      </c>
      <c r="U10" s="24">
        <v>18</v>
      </c>
      <c r="V10" s="90">
        <f t="shared" si="0"/>
        <v>194</v>
      </c>
      <c r="W10" s="61">
        <f t="shared" si="1"/>
        <v>0</v>
      </c>
      <c r="X10" s="61">
        <f t="shared" si="2"/>
        <v>0</v>
      </c>
      <c r="Y10" s="62">
        <f t="shared" si="3"/>
        <v>194</v>
      </c>
    </row>
    <row r="11" spans="1:27" x14ac:dyDescent="0.25">
      <c r="A11" s="10">
        <v>7</v>
      </c>
      <c r="B11" s="15" t="s">
        <v>29</v>
      </c>
      <c r="C11" s="16">
        <v>1453</v>
      </c>
      <c r="D11" s="16">
        <v>25</v>
      </c>
      <c r="E11" s="33" t="s">
        <v>6</v>
      </c>
      <c r="F11" s="17">
        <v>18</v>
      </c>
      <c r="G11" s="24">
        <v>19</v>
      </c>
      <c r="H11" s="24">
        <v>19</v>
      </c>
      <c r="I11" s="24">
        <v>17</v>
      </c>
      <c r="J11" s="24">
        <v>18</v>
      </c>
      <c r="K11" s="24">
        <v>0</v>
      </c>
      <c r="L11" s="24">
        <v>19</v>
      </c>
      <c r="M11" s="24">
        <v>17</v>
      </c>
      <c r="N11" s="24">
        <v>18</v>
      </c>
      <c r="O11" s="24">
        <v>20</v>
      </c>
      <c r="P11" s="24">
        <v>18</v>
      </c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90">
        <f t="shared" si="0"/>
        <v>183</v>
      </c>
      <c r="W11" s="61">
        <f t="shared" si="1"/>
        <v>0</v>
      </c>
      <c r="X11" s="61">
        <f t="shared" si="2"/>
        <v>0</v>
      </c>
      <c r="Y11" s="62">
        <f t="shared" si="3"/>
        <v>183</v>
      </c>
    </row>
    <row r="12" spans="1:27" x14ac:dyDescent="0.25">
      <c r="A12" s="10">
        <v>8</v>
      </c>
      <c r="B12" s="15" t="s">
        <v>129</v>
      </c>
      <c r="C12" s="16">
        <v>16643</v>
      </c>
      <c r="D12" s="16">
        <v>357</v>
      </c>
      <c r="E12" s="33" t="s">
        <v>6</v>
      </c>
      <c r="F12" s="17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18</v>
      </c>
      <c r="M12" s="24">
        <v>19</v>
      </c>
      <c r="N12" s="24">
        <v>20</v>
      </c>
      <c r="O12" s="24">
        <v>16</v>
      </c>
      <c r="P12" s="24">
        <v>22</v>
      </c>
      <c r="Q12" s="24">
        <v>0</v>
      </c>
      <c r="R12" s="24">
        <v>0</v>
      </c>
      <c r="S12" s="24">
        <v>0</v>
      </c>
      <c r="T12" s="24">
        <v>20</v>
      </c>
      <c r="U12" s="24">
        <v>22</v>
      </c>
      <c r="V12" s="90">
        <f t="shared" si="0"/>
        <v>137</v>
      </c>
      <c r="W12" s="61">
        <f t="shared" si="1"/>
        <v>0</v>
      </c>
      <c r="X12" s="61">
        <f t="shared" si="2"/>
        <v>0</v>
      </c>
      <c r="Y12" s="62">
        <f t="shared" si="3"/>
        <v>137</v>
      </c>
    </row>
    <row r="13" spans="1:27" x14ac:dyDescent="0.25">
      <c r="A13" s="10">
        <v>9</v>
      </c>
      <c r="B13" s="15" t="s">
        <v>159</v>
      </c>
      <c r="C13" s="16">
        <v>4083</v>
      </c>
      <c r="D13" s="16">
        <v>18</v>
      </c>
      <c r="E13" s="16" t="s">
        <v>30</v>
      </c>
      <c r="F13" s="17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25</v>
      </c>
      <c r="M13" s="24">
        <v>25</v>
      </c>
      <c r="N13" s="24">
        <v>0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  <c r="T13" s="24">
        <v>0</v>
      </c>
      <c r="U13" s="24">
        <v>0</v>
      </c>
      <c r="V13" s="90">
        <f t="shared" si="0"/>
        <v>50</v>
      </c>
      <c r="W13" s="61">
        <f t="shared" si="1"/>
        <v>0</v>
      </c>
      <c r="X13" s="61">
        <f t="shared" si="2"/>
        <v>0</v>
      </c>
      <c r="Y13" s="62">
        <f t="shared" si="3"/>
        <v>50</v>
      </c>
    </row>
    <row r="14" spans="1:27" x14ac:dyDescent="0.25">
      <c r="A14" s="10">
        <v>10</v>
      </c>
      <c r="B14" s="15" t="s">
        <v>96</v>
      </c>
      <c r="C14" s="16">
        <v>3772</v>
      </c>
      <c r="D14" s="16">
        <v>101</v>
      </c>
      <c r="E14" s="16" t="s">
        <v>30</v>
      </c>
      <c r="F14" s="17">
        <v>0</v>
      </c>
      <c r="G14" s="24">
        <v>0</v>
      </c>
      <c r="H14" s="24">
        <v>0</v>
      </c>
      <c r="I14" s="17">
        <v>22</v>
      </c>
      <c r="J14" s="24">
        <v>19</v>
      </c>
      <c r="K14" s="24">
        <v>0</v>
      </c>
      <c r="L14" s="24">
        <v>0</v>
      </c>
      <c r="M14" s="24">
        <v>0</v>
      </c>
      <c r="N14" s="17">
        <v>0</v>
      </c>
      <c r="O14" s="24">
        <v>0</v>
      </c>
      <c r="P14" s="24">
        <v>0</v>
      </c>
      <c r="Q14" s="17">
        <v>0</v>
      </c>
      <c r="R14" s="24">
        <v>0</v>
      </c>
      <c r="S14" s="24">
        <v>0</v>
      </c>
      <c r="T14" s="24">
        <v>0</v>
      </c>
      <c r="U14" s="24">
        <v>0</v>
      </c>
      <c r="V14" s="90">
        <f t="shared" si="0"/>
        <v>41</v>
      </c>
      <c r="W14" s="61">
        <f t="shared" si="1"/>
        <v>0</v>
      </c>
      <c r="X14" s="61">
        <f t="shared" si="2"/>
        <v>0</v>
      </c>
      <c r="Y14" s="62">
        <f t="shared" si="3"/>
        <v>41</v>
      </c>
    </row>
    <row r="15" spans="1:27" x14ac:dyDescent="0.25">
      <c r="A15" s="10">
        <v>11</v>
      </c>
      <c r="B15" s="15" t="s">
        <v>160</v>
      </c>
      <c r="C15" s="16">
        <v>2425</v>
      </c>
      <c r="D15" s="16">
        <v>121</v>
      </c>
      <c r="E15" s="16" t="s">
        <v>30</v>
      </c>
      <c r="F15" s="17">
        <v>0</v>
      </c>
      <c r="G15" s="24">
        <v>0</v>
      </c>
      <c r="H15" s="24">
        <v>0</v>
      </c>
      <c r="I15" s="17">
        <v>0</v>
      </c>
      <c r="J15" s="24">
        <v>0</v>
      </c>
      <c r="K15" s="24">
        <v>0</v>
      </c>
      <c r="L15" s="24">
        <v>16</v>
      </c>
      <c r="M15" s="24">
        <v>20</v>
      </c>
      <c r="N15" s="17">
        <v>0</v>
      </c>
      <c r="O15" s="24">
        <v>0</v>
      </c>
      <c r="P15" s="24">
        <v>0</v>
      </c>
      <c r="Q15" s="17">
        <v>0</v>
      </c>
      <c r="R15" s="24">
        <v>0</v>
      </c>
      <c r="S15" s="24">
        <v>0</v>
      </c>
      <c r="T15" s="24">
        <v>0</v>
      </c>
      <c r="U15" s="24">
        <v>0</v>
      </c>
      <c r="V15" s="90">
        <f t="shared" si="0"/>
        <v>36</v>
      </c>
      <c r="W15" s="61">
        <f t="shared" si="1"/>
        <v>0</v>
      </c>
      <c r="X15" s="61">
        <f t="shared" si="2"/>
        <v>0</v>
      </c>
      <c r="Y15" s="62">
        <f t="shared" si="3"/>
        <v>36</v>
      </c>
    </row>
    <row r="16" spans="1:27" ht="15.75" thickBot="1" x14ac:dyDescent="0.3">
      <c r="A16" s="87">
        <v>12</v>
      </c>
      <c r="B16" s="68" t="s">
        <v>161</v>
      </c>
      <c r="C16" s="88">
        <v>1277</v>
      </c>
      <c r="D16" s="88">
        <v>1277</v>
      </c>
      <c r="E16" s="26" t="s">
        <v>30</v>
      </c>
      <c r="F16" s="96">
        <v>0</v>
      </c>
      <c r="G16" s="97">
        <v>0</v>
      </c>
      <c r="H16" s="97">
        <v>0</v>
      </c>
      <c r="I16" s="97">
        <v>0</v>
      </c>
      <c r="J16" s="97">
        <v>0</v>
      </c>
      <c r="K16" s="97">
        <v>0</v>
      </c>
      <c r="L16" s="97">
        <v>13</v>
      </c>
      <c r="M16" s="97">
        <v>15</v>
      </c>
      <c r="N16" s="97">
        <v>0</v>
      </c>
      <c r="O16" s="97">
        <v>0</v>
      </c>
      <c r="P16" s="97">
        <v>0</v>
      </c>
      <c r="Q16" s="97">
        <v>0</v>
      </c>
      <c r="R16" s="97">
        <v>0</v>
      </c>
      <c r="S16" s="97">
        <v>0</v>
      </c>
      <c r="T16" s="97">
        <v>0</v>
      </c>
      <c r="U16" s="97">
        <v>0</v>
      </c>
      <c r="V16" s="99">
        <f t="shared" si="0"/>
        <v>28</v>
      </c>
      <c r="W16" s="100">
        <f t="shared" si="1"/>
        <v>0</v>
      </c>
      <c r="X16" s="100">
        <f t="shared" si="2"/>
        <v>0</v>
      </c>
      <c r="Y16" s="101">
        <f t="shared" si="3"/>
        <v>28</v>
      </c>
    </row>
    <row r="17" spans="4:25" x14ac:dyDescent="0.25">
      <c r="F17" s="138">
        <v>7</v>
      </c>
      <c r="G17" s="138"/>
      <c r="H17" s="138"/>
      <c r="I17" s="138">
        <v>7</v>
      </c>
      <c r="J17" s="138"/>
      <c r="K17" s="138"/>
      <c r="L17" s="138">
        <v>10</v>
      </c>
      <c r="M17" s="138"/>
      <c r="N17" s="138">
        <v>8</v>
      </c>
      <c r="O17" s="138"/>
      <c r="P17" s="138"/>
      <c r="Q17" s="138">
        <v>6</v>
      </c>
      <c r="R17" s="138"/>
      <c r="S17" s="138"/>
      <c r="T17" s="138">
        <v>7</v>
      </c>
      <c r="U17" s="138"/>
      <c r="V17" s="60"/>
      <c r="W17" s="60"/>
      <c r="X17" s="60"/>
      <c r="Y17" s="47">
        <f>AVERAGE(F17:U17)</f>
        <v>7.5</v>
      </c>
    </row>
    <row r="19" spans="4:25" ht="15" customHeight="1" x14ac:dyDescent="0.25">
      <c r="D19" s="151" t="s">
        <v>7</v>
      </c>
      <c r="E19" s="151"/>
      <c r="F19" s="151"/>
      <c r="G19" s="151"/>
      <c r="H19" s="151"/>
    </row>
    <row r="20" spans="4:25" x14ac:dyDescent="0.25">
      <c r="D20" s="151"/>
      <c r="E20" s="151"/>
      <c r="F20" s="151"/>
      <c r="G20" s="151"/>
      <c r="H20" s="151"/>
    </row>
  </sheetData>
  <sortState ref="B5:Y16">
    <sortCondition descending="1" ref="Y5:Y16"/>
  </sortState>
  <mergeCells count="24">
    <mergeCell ref="T2:U2"/>
    <mergeCell ref="T17:U17"/>
    <mergeCell ref="Q17:S17"/>
    <mergeCell ref="D19:H20"/>
    <mergeCell ref="F17:H17"/>
    <mergeCell ref="I17:K17"/>
    <mergeCell ref="L17:M17"/>
    <mergeCell ref="N17:P17"/>
    <mergeCell ref="F1:Y1"/>
    <mergeCell ref="F2:H2"/>
    <mergeCell ref="F3:H3"/>
    <mergeCell ref="I2:K2"/>
    <mergeCell ref="I3:K3"/>
    <mergeCell ref="L2:M2"/>
    <mergeCell ref="L3:M3"/>
    <mergeCell ref="N2:P2"/>
    <mergeCell ref="N3:P3"/>
    <mergeCell ref="Q2:S2"/>
    <mergeCell ref="Q3:S3"/>
    <mergeCell ref="V2:V4"/>
    <mergeCell ref="X2:X4"/>
    <mergeCell ref="Y2:Y4"/>
    <mergeCell ref="W2:W4"/>
    <mergeCell ref="T3:U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workbookViewId="0">
      <selection activeCell="B4" sqref="B4"/>
    </sheetView>
  </sheetViews>
  <sheetFormatPr defaultRowHeight="15" x14ac:dyDescent="0.25"/>
  <cols>
    <col min="1" max="1" width="4.7109375" style="74" bestFit="1" customWidth="1"/>
    <col min="2" max="2" width="21" bestFit="1" customWidth="1"/>
    <col min="3" max="3" width="9.140625" style="3"/>
    <col min="4" max="4" width="9" style="3" bestFit="1" customWidth="1"/>
    <col min="5" max="5" width="8" style="3" bestFit="1" customWidth="1"/>
    <col min="6" max="6" width="6.42578125" style="3" customWidth="1"/>
    <col min="7" max="8" width="6.5703125" style="3" customWidth="1"/>
    <col min="9" max="9" width="7" customWidth="1"/>
    <col min="10" max="10" width="6.85546875" customWidth="1"/>
    <col min="11" max="11" width="6.5703125" customWidth="1"/>
    <col min="12" max="12" width="6.42578125" customWidth="1"/>
    <col min="13" max="13" width="6.85546875" customWidth="1"/>
    <col min="14" max="14" width="6.42578125" customWidth="1"/>
    <col min="15" max="15" width="6.7109375" customWidth="1"/>
    <col min="16" max="16" width="7" customWidth="1"/>
    <col min="17" max="24" width="6.5703125" customWidth="1"/>
    <col min="26" max="26" width="37.7109375" bestFit="1" customWidth="1"/>
  </cols>
  <sheetData>
    <row r="1" spans="1:26" ht="21" customHeight="1" thickBot="1" x14ac:dyDescent="0.3">
      <c r="A1" s="91"/>
      <c r="B1" s="92"/>
      <c r="C1" s="113"/>
      <c r="D1" s="161" t="s">
        <v>152</v>
      </c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2"/>
    </row>
    <row r="2" spans="1:26" ht="15" customHeight="1" x14ac:dyDescent="0.25">
      <c r="A2" s="93"/>
      <c r="B2" s="94"/>
      <c r="C2" s="95"/>
      <c r="D2" s="95"/>
      <c r="E2" s="95"/>
      <c r="F2" s="139" t="s">
        <v>56</v>
      </c>
      <c r="G2" s="140"/>
      <c r="H2" s="141"/>
      <c r="I2" s="148" t="s">
        <v>56</v>
      </c>
      <c r="J2" s="149"/>
      <c r="K2" s="150"/>
      <c r="L2" s="148" t="s">
        <v>56</v>
      </c>
      <c r="M2" s="150"/>
      <c r="N2" s="139" t="s">
        <v>56</v>
      </c>
      <c r="O2" s="140"/>
      <c r="P2" s="141"/>
      <c r="Q2" s="148" t="s">
        <v>56</v>
      </c>
      <c r="R2" s="149"/>
      <c r="S2" s="150"/>
      <c r="T2" s="148" t="s">
        <v>56</v>
      </c>
      <c r="U2" s="150"/>
      <c r="V2" s="152" t="s">
        <v>146</v>
      </c>
      <c r="W2" s="155" t="s">
        <v>147</v>
      </c>
      <c r="X2" s="155" t="s">
        <v>147</v>
      </c>
      <c r="Y2" s="158" t="s">
        <v>0</v>
      </c>
    </row>
    <row r="3" spans="1:26" ht="15.75" thickBot="1" x14ac:dyDescent="0.3">
      <c r="A3" s="93"/>
      <c r="B3" s="94"/>
      <c r="C3" s="95"/>
      <c r="D3" s="95"/>
      <c r="E3" s="95"/>
      <c r="F3" s="144">
        <v>43135</v>
      </c>
      <c r="G3" s="145"/>
      <c r="H3" s="146"/>
      <c r="I3" s="142">
        <v>43184</v>
      </c>
      <c r="J3" s="147"/>
      <c r="K3" s="143"/>
      <c r="L3" s="142">
        <v>43197</v>
      </c>
      <c r="M3" s="143"/>
      <c r="N3" s="144">
        <v>43212</v>
      </c>
      <c r="O3" s="145"/>
      <c r="P3" s="146"/>
      <c r="Q3" s="142">
        <v>43310</v>
      </c>
      <c r="R3" s="147"/>
      <c r="S3" s="143"/>
      <c r="T3" s="142">
        <v>43415</v>
      </c>
      <c r="U3" s="143"/>
      <c r="V3" s="153"/>
      <c r="W3" s="156"/>
      <c r="X3" s="156"/>
      <c r="Y3" s="159"/>
    </row>
    <row r="4" spans="1:26" ht="45.75" thickBot="1" x14ac:dyDescent="0.3">
      <c r="A4" s="4" t="s">
        <v>1</v>
      </c>
      <c r="B4" s="5" t="s">
        <v>2</v>
      </c>
      <c r="C4" s="6" t="s">
        <v>3</v>
      </c>
      <c r="D4" s="6" t="s">
        <v>4</v>
      </c>
      <c r="E4" s="6" t="s">
        <v>5</v>
      </c>
      <c r="F4" s="7" t="s">
        <v>9</v>
      </c>
      <c r="G4" s="22" t="s">
        <v>10</v>
      </c>
      <c r="H4" s="7" t="s">
        <v>72</v>
      </c>
      <c r="I4" s="22" t="s">
        <v>9</v>
      </c>
      <c r="J4" s="7" t="s">
        <v>10</v>
      </c>
      <c r="K4" s="22" t="s">
        <v>72</v>
      </c>
      <c r="L4" s="7" t="s">
        <v>9</v>
      </c>
      <c r="M4" s="22" t="s">
        <v>10</v>
      </c>
      <c r="N4" s="7" t="s">
        <v>9</v>
      </c>
      <c r="O4" s="22" t="s">
        <v>10</v>
      </c>
      <c r="P4" s="7" t="s">
        <v>72</v>
      </c>
      <c r="Q4" s="22" t="s">
        <v>9</v>
      </c>
      <c r="R4" s="35" t="s">
        <v>10</v>
      </c>
      <c r="S4" s="35" t="s">
        <v>72</v>
      </c>
      <c r="T4" s="35" t="s">
        <v>9</v>
      </c>
      <c r="U4" s="35" t="s">
        <v>10</v>
      </c>
      <c r="V4" s="154"/>
      <c r="W4" s="157"/>
      <c r="X4" s="157"/>
      <c r="Y4" s="160"/>
    </row>
    <row r="5" spans="1:26" x14ac:dyDescent="0.25">
      <c r="A5" s="10">
        <v>1</v>
      </c>
      <c r="B5" s="37" t="s">
        <v>32</v>
      </c>
      <c r="C5" s="38">
        <v>1242</v>
      </c>
      <c r="D5" s="38">
        <v>222</v>
      </c>
      <c r="E5" s="38" t="s">
        <v>6</v>
      </c>
      <c r="F5" s="13">
        <v>25</v>
      </c>
      <c r="G5" s="23">
        <v>25</v>
      </c>
      <c r="H5" s="23">
        <v>25</v>
      </c>
      <c r="I5" s="23">
        <v>17</v>
      </c>
      <c r="J5" s="23">
        <v>17</v>
      </c>
      <c r="K5" s="23">
        <v>18</v>
      </c>
      <c r="L5" s="23">
        <v>10</v>
      </c>
      <c r="M5" s="23">
        <v>0</v>
      </c>
      <c r="N5" s="23">
        <v>25</v>
      </c>
      <c r="O5" s="23">
        <v>25</v>
      </c>
      <c r="P5" s="23">
        <v>25</v>
      </c>
      <c r="Q5" s="23">
        <v>25</v>
      </c>
      <c r="R5" s="23">
        <v>25</v>
      </c>
      <c r="S5" s="23">
        <v>25</v>
      </c>
      <c r="T5" s="23">
        <v>25</v>
      </c>
      <c r="U5" s="23">
        <v>20</v>
      </c>
      <c r="V5" s="90">
        <f t="shared" ref="V5:V29" si="0">SUM(F5:U5)</f>
        <v>332</v>
      </c>
      <c r="W5" s="61">
        <f t="shared" ref="W5:W29" si="1">SMALL(IF(ISBLANK(F5:U5),0,F5:U5),1)</f>
        <v>0</v>
      </c>
      <c r="X5" s="61">
        <f t="shared" ref="X5:X29" si="2">SMALL(IF(ISBLANK(F5:U5),0,F5:U5),2)</f>
        <v>10</v>
      </c>
      <c r="Y5" s="62">
        <f t="shared" ref="Y5:Y29" si="3">SUM(V5-W5-X5)</f>
        <v>322</v>
      </c>
      <c r="Z5" s="63"/>
    </row>
    <row r="6" spans="1:26" x14ac:dyDescent="0.25">
      <c r="A6" s="10">
        <v>2</v>
      </c>
      <c r="B6" s="15" t="s">
        <v>82</v>
      </c>
      <c r="C6" s="16">
        <v>3765</v>
      </c>
      <c r="D6" s="16">
        <v>77</v>
      </c>
      <c r="E6" s="33" t="s">
        <v>6</v>
      </c>
      <c r="F6" s="17">
        <v>20</v>
      </c>
      <c r="G6" s="24">
        <v>22</v>
      </c>
      <c r="H6" s="24">
        <v>22</v>
      </c>
      <c r="I6" s="24">
        <v>14</v>
      </c>
      <c r="J6" s="24">
        <v>14</v>
      </c>
      <c r="K6" s="24">
        <v>15</v>
      </c>
      <c r="L6" s="24">
        <v>9</v>
      </c>
      <c r="M6" s="24">
        <v>10</v>
      </c>
      <c r="N6" s="24">
        <v>22</v>
      </c>
      <c r="O6" s="24">
        <v>22</v>
      </c>
      <c r="P6" s="24">
        <v>22</v>
      </c>
      <c r="Q6" s="24">
        <v>22</v>
      </c>
      <c r="R6" s="24">
        <v>22</v>
      </c>
      <c r="S6" s="24">
        <v>22</v>
      </c>
      <c r="T6" s="24">
        <v>19</v>
      </c>
      <c r="U6" s="24">
        <v>19</v>
      </c>
      <c r="V6" s="90">
        <f t="shared" si="0"/>
        <v>296</v>
      </c>
      <c r="W6" s="61">
        <f t="shared" si="1"/>
        <v>9</v>
      </c>
      <c r="X6" s="61">
        <f t="shared" si="2"/>
        <v>10</v>
      </c>
      <c r="Y6" s="62">
        <f t="shared" si="3"/>
        <v>277</v>
      </c>
    </row>
    <row r="7" spans="1:26" x14ac:dyDescent="0.25">
      <c r="A7" s="10">
        <v>3</v>
      </c>
      <c r="B7" s="15" t="s">
        <v>33</v>
      </c>
      <c r="C7" s="16">
        <v>2040</v>
      </c>
      <c r="D7" s="16">
        <v>281</v>
      </c>
      <c r="E7" s="33" t="s">
        <v>6</v>
      </c>
      <c r="F7" s="17">
        <v>22</v>
      </c>
      <c r="G7" s="24">
        <v>20</v>
      </c>
      <c r="H7" s="24">
        <v>20</v>
      </c>
      <c r="I7" s="24">
        <v>15</v>
      </c>
      <c r="J7" s="24">
        <v>16</v>
      </c>
      <c r="K7" s="24">
        <v>0</v>
      </c>
      <c r="L7" s="24">
        <v>12</v>
      </c>
      <c r="M7" s="24">
        <v>11</v>
      </c>
      <c r="N7" s="24">
        <v>20</v>
      </c>
      <c r="O7" s="24">
        <v>0</v>
      </c>
      <c r="P7" s="24">
        <v>20</v>
      </c>
      <c r="Q7" s="24">
        <v>20</v>
      </c>
      <c r="R7" s="24">
        <v>20</v>
      </c>
      <c r="S7" s="24">
        <v>20</v>
      </c>
      <c r="T7" s="24">
        <v>17</v>
      </c>
      <c r="U7" s="24">
        <v>18</v>
      </c>
      <c r="V7" s="90">
        <f t="shared" si="0"/>
        <v>251</v>
      </c>
      <c r="W7" s="61">
        <f t="shared" si="1"/>
        <v>0</v>
      </c>
      <c r="X7" s="61">
        <f t="shared" si="2"/>
        <v>0</v>
      </c>
      <c r="Y7" s="62">
        <f t="shared" si="3"/>
        <v>251</v>
      </c>
    </row>
    <row r="8" spans="1:26" x14ac:dyDescent="0.25">
      <c r="A8" s="118">
        <v>4</v>
      </c>
      <c r="B8" s="34" t="s">
        <v>90</v>
      </c>
      <c r="C8" s="53">
        <v>2419</v>
      </c>
      <c r="D8" s="54">
        <v>122</v>
      </c>
      <c r="E8" s="53" t="s">
        <v>30</v>
      </c>
      <c r="F8" s="54">
        <v>0</v>
      </c>
      <c r="G8" s="53">
        <v>0</v>
      </c>
      <c r="H8" s="54">
        <v>0</v>
      </c>
      <c r="I8" s="24">
        <v>25</v>
      </c>
      <c r="J8" s="24">
        <v>25</v>
      </c>
      <c r="K8" s="24">
        <v>20</v>
      </c>
      <c r="L8" s="24">
        <v>25</v>
      </c>
      <c r="M8" s="24">
        <v>25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4">
        <v>0</v>
      </c>
      <c r="T8" s="24">
        <v>0</v>
      </c>
      <c r="U8" s="24">
        <v>0</v>
      </c>
      <c r="V8" s="90">
        <f t="shared" si="0"/>
        <v>120</v>
      </c>
      <c r="W8" s="61">
        <f t="shared" si="1"/>
        <v>0</v>
      </c>
      <c r="X8" s="61">
        <f t="shared" si="2"/>
        <v>0</v>
      </c>
      <c r="Y8" s="62">
        <f t="shared" si="3"/>
        <v>120</v>
      </c>
    </row>
    <row r="9" spans="1:26" x14ac:dyDescent="0.25">
      <c r="A9" s="118">
        <v>5</v>
      </c>
      <c r="B9" s="34" t="s">
        <v>92</v>
      </c>
      <c r="C9" s="53">
        <v>5866</v>
      </c>
      <c r="D9" s="54">
        <v>3</v>
      </c>
      <c r="E9" s="53" t="s">
        <v>30</v>
      </c>
      <c r="F9" s="54">
        <v>0</v>
      </c>
      <c r="G9" s="53">
        <v>0</v>
      </c>
      <c r="H9" s="54">
        <v>0</v>
      </c>
      <c r="I9" s="24">
        <v>22</v>
      </c>
      <c r="J9" s="24">
        <v>22</v>
      </c>
      <c r="K9" s="24">
        <v>25</v>
      </c>
      <c r="L9" s="24">
        <v>22</v>
      </c>
      <c r="M9" s="24">
        <v>22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4">
        <v>0</v>
      </c>
      <c r="U9" s="24">
        <v>0</v>
      </c>
      <c r="V9" s="90">
        <f t="shared" si="0"/>
        <v>113</v>
      </c>
      <c r="W9" s="61">
        <f t="shared" si="1"/>
        <v>0</v>
      </c>
      <c r="X9" s="61">
        <f t="shared" si="2"/>
        <v>0</v>
      </c>
      <c r="Y9" s="62">
        <f t="shared" si="3"/>
        <v>113</v>
      </c>
    </row>
    <row r="10" spans="1:26" x14ac:dyDescent="0.25">
      <c r="A10" s="118">
        <v>6</v>
      </c>
      <c r="B10" s="34" t="s">
        <v>93</v>
      </c>
      <c r="C10" s="53">
        <v>4017</v>
      </c>
      <c r="D10" s="54">
        <v>331</v>
      </c>
      <c r="E10" s="53" t="s">
        <v>30</v>
      </c>
      <c r="F10" s="54">
        <v>0</v>
      </c>
      <c r="G10" s="53">
        <v>0</v>
      </c>
      <c r="H10" s="54">
        <v>0</v>
      </c>
      <c r="I10" s="24">
        <v>20</v>
      </c>
      <c r="J10" s="24">
        <v>18</v>
      </c>
      <c r="K10" s="24">
        <v>19</v>
      </c>
      <c r="L10" s="24">
        <v>20</v>
      </c>
      <c r="M10" s="24">
        <v>20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90">
        <f t="shared" si="0"/>
        <v>97</v>
      </c>
      <c r="W10" s="61">
        <f t="shared" si="1"/>
        <v>0</v>
      </c>
      <c r="X10" s="61">
        <f t="shared" si="2"/>
        <v>0</v>
      </c>
      <c r="Y10" s="62">
        <f t="shared" si="3"/>
        <v>97</v>
      </c>
    </row>
    <row r="11" spans="1:26" x14ac:dyDescent="0.25">
      <c r="A11" s="118">
        <v>7</v>
      </c>
      <c r="B11" s="34" t="s">
        <v>91</v>
      </c>
      <c r="C11" s="53">
        <v>1318</v>
      </c>
      <c r="D11" s="54">
        <v>55</v>
      </c>
      <c r="E11" s="53" t="s">
        <v>30</v>
      </c>
      <c r="F11" s="54">
        <v>0</v>
      </c>
      <c r="G11" s="53">
        <v>0</v>
      </c>
      <c r="H11" s="54">
        <v>0</v>
      </c>
      <c r="I11" s="24">
        <v>19</v>
      </c>
      <c r="J11" s="24">
        <v>19</v>
      </c>
      <c r="K11" s="24">
        <v>22</v>
      </c>
      <c r="L11" s="24">
        <v>16</v>
      </c>
      <c r="M11" s="24">
        <v>19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90">
        <f t="shared" si="0"/>
        <v>95</v>
      </c>
      <c r="W11" s="61">
        <f t="shared" si="1"/>
        <v>0</v>
      </c>
      <c r="X11" s="61">
        <f t="shared" si="2"/>
        <v>0</v>
      </c>
      <c r="Y11" s="62">
        <f t="shared" si="3"/>
        <v>95</v>
      </c>
    </row>
    <row r="12" spans="1:26" x14ac:dyDescent="0.25">
      <c r="A12" s="118">
        <v>8</v>
      </c>
      <c r="B12" s="34" t="s">
        <v>89</v>
      </c>
      <c r="C12" s="53">
        <v>2420</v>
      </c>
      <c r="D12" s="54">
        <v>48</v>
      </c>
      <c r="E12" s="53" t="s">
        <v>30</v>
      </c>
      <c r="F12" s="54">
        <v>0</v>
      </c>
      <c r="G12" s="53">
        <v>0</v>
      </c>
      <c r="H12" s="54">
        <v>0</v>
      </c>
      <c r="I12" s="24">
        <v>18</v>
      </c>
      <c r="J12" s="24">
        <v>20</v>
      </c>
      <c r="K12" s="24">
        <v>17</v>
      </c>
      <c r="L12" s="24">
        <v>17</v>
      </c>
      <c r="M12" s="24">
        <v>17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90">
        <f t="shared" si="0"/>
        <v>89</v>
      </c>
      <c r="W12" s="61">
        <f t="shared" si="1"/>
        <v>0</v>
      </c>
      <c r="X12" s="61">
        <f t="shared" si="2"/>
        <v>0</v>
      </c>
      <c r="Y12" s="62">
        <f t="shared" si="3"/>
        <v>89</v>
      </c>
    </row>
    <row r="13" spans="1:26" x14ac:dyDescent="0.25">
      <c r="A13" s="118">
        <v>9</v>
      </c>
      <c r="B13" s="15" t="s">
        <v>95</v>
      </c>
      <c r="C13" s="49">
        <v>4214</v>
      </c>
      <c r="D13" s="16">
        <v>110</v>
      </c>
      <c r="E13" s="50" t="s">
        <v>6</v>
      </c>
      <c r="F13" s="51">
        <v>0</v>
      </c>
      <c r="G13" s="52">
        <v>0</v>
      </c>
      <c r="H13" s="51">
        <v>0</v>
      </c>
      <c r="I13" s="24">
        <v>16</v>
      </c>
      <c r="J13" s="24">
        <v>15</v>
      </c>
      <c r="K13" s="24">
        <v>16</v>
      </c>
      <c r="L13" s="71">
        <v>0</v>
      </c>
      <c r="M13" s="71">
        <v>0</v>
      </c>
      <c r="N13" s="24">
        <v>0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  <c r="T13" s="24">
        <v>0</v>
      </c>
      <c r="U13" s="24">
        <v>0</v>
      </c>
      <c r="V13" s="90">
        <f t="shared" si="0"/>
        <v>47</v>
      </c>
      <c r="W13" s="61">
        <f t="shared" si="1"/>
        <v>0</v>
      </c>
      <c r="X13" s="61">
        <f t="shared" si="2"/>
        <v>0</v>
      </c>
      <c r="Y13" s="62">
        <f t="shared" si="3"/>
        <v>47</v>
      </c>
    </row>
    <row r="14" spans="1:26" x14ac:dyDescent="0.25">
      <c r="A14" s="118">
        <v>10</v>
      </c>
      <c r="B14" s="32" t="s">
        <v>78</v>
      </c>
      <c r="C14" s="50">
        <v>1782</v>
      </c>
      <c r="D14" s="33" t="s">
        <v>79</v>
      </c>
      <c r="E14" s="50" t="s">
        <v>6</v>
      </c>
      <c r="F14" s="54">
        <v>0</v>
      </c>
      <c r="G14" s="53">
        <v>0</v>
      </c>
      <c r="H14" s="54">
        <v>0</v>
      </c>
      <c r="I14" s="71">
        <v>0</v>
      </c>
      <c r="J14" s="71">
        <v>0</v>
      </c>
      <c r="K14" s="71">
        <v>0</v>
      </c>
      <c r="L14" s="71">
        <v>0</v>
      </c>
      <c r="M14" s="71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24">
        <v>22</v>
      </c>
      <c r="U14" s="24">
        <v>25</v>
      </c>
      <c r="V14" s="90">
        <f t="shared" si="0"/>
        <v>47</v>
      </c>
      <c r="W14" s="61">
        <f t="shared" si="1"/>
        <v>0</v>
      </c>
      <c r="X14" s="61">
        <f t="shared" si="2"/>
        <v>0</v>
      </c>
      <c r="Y14" s="62">
        <f t="shared" si="3"/>
        <v>47</v>
      </c>
    </row>
    <row r="15" spans="1:26" x14ac:dyDescent="0.25">
      <c r="A15" s="118">
        <v>11</v>
      </c>
      <c r="B15" s="32" t="s">
        <v>27</v>
      </c>
      <c r="C15" s="50">
        <v>1373</v>
      </c>
      <c r="D15" s="33">
        <v>450</v>
      </c>
      <c r="E15" s="33" t="s">
        <v>6</v>
      </c>
      <c r="F15" s="54">
        <v>0</v>
      </c>
      <c r="G15" s="53">
        <v>0</v>
      </c>
      <c r="H15" s="54">
        <v>0</v>
      </c>
      <c r="I15" s="71">
        <v>0</v>
      </c>
      <c r="J15" s="71">
        <v>0</v>
      </c>
      <c r="K15" s="71">
        <v>0</v>
      </c>
      <c r="L15" s="71">
        <v>0</v>
      </c>
      <c r="M15" s="71">
        <v>0</v>
      </c>
      <c r="N15" s="24">
        <v>0</v>
      </c>
      <c r="O15" s="24">
        <v>0</v>
      </c>
      <c r="P15" s="24">
        <v>0</v>
      </c>
      <c r="Q15" s="24">
        <v>0</v>
      </c>
      <c r="R15" s="24">
        <v>0</v>
      </c>
      <c r="S15" s="24">
        <v>0</v>
      </c>
      <c r="T15" s="24">
        <v>20</v>
      </c>
      <c r="U15" s="24">
        <v>22</v>
      </c>
      <c r="V15" s="90">
        <f t="shared" si="0"/>
        <v>42</v>
      </c>
      <c r="W15" s="61">
        <f t="shared" si="1"/>
        <v>0</v>
      </c>
      <c r="X15" s="61">
        <f t="shared" si="2"/>
        <v>0</v>
      </c>
      <c r="Y15" s="62">
        <f t="shared" si="3"/>
        <v>42</v>
      </c>
    </row>
    <row r="16" spans="1:26" x14ac:dyDescent="0.25">
      <c r="A16" s="118">
        <v>12</v>
      </c>
      <c r="B16" s="30" t="s">
        <v>164</v>
      </c>
      <c r="C16" s="31">
        <v>3783</v>
      </c>
      <c r="D16" s="31">
        <v>84</v>
      </c>
      <c r="E16" s="31" t="s">
        <v>30</v>
      </c>
      <c r="F16" s="16">
        <v>0</v>
      </c>
      <c r="G16" s="49">
        <v>0</v>
      </c>
      <c r="H16" s="16">
        <v>0</v>
      </c>
      <c r="I16" s="16">
        <v>0</v>
      </c>
      <c r="J16" s="49">
        <v>0</v>
      </c>
      <c r="K16" s="16">
        <v>0</v>
      </c>
      <c r="L16" s="24">
        <v>18</v>
      </c>
      <c r="M16" s="24">
        <v>18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90">
        <f t="shared" si="0"/>
        <v>36</v>
      </c>
      <c r="W16" s="61">
        <f t="shared" si="1"/>
        <v>0</v>
      </c>
      <c r="X16" s="61">
        <f t="shared" si="2"/>
        <v>0</v>
      </c>
      <c r="Y16" s="62">
        <f t="shared" si="3"/>
        <v>36</v>
      </c>
    </row>
    <row r="17" spans="1:26" x14ac:dyDescent="0.25">
      <c r="A17" s="40">
        <v>13</v>
      </c>
      <c r="B17" s="15" t="s">
        <v>34</v>
      </c>
      <c r="C17" s="16">
        <v>2873</v>
      </c>
      <c r="D17" s="16">
        <v>50</v>
      </c>
      <c r="E17" s="16" t="s">
        <v>6</v>
      </c>
      <c r="F17" s="16">
        <v>0</v>
      </c>
      <c r="G17" s="49">
        <v>0</v>
      </c>
      <c r="H17" s="16">
        <v>0</v>
      </c>
      <c r="I17" s="16">
        <v>0</v>
      </c>
      <c r="J17" s="49">
        <v>0</v>
      </c>
      <c r="K17" s="16">
        <v>0</v>
      </c>
      <c r="L17" s="178">
        <v>0</v>
      </c>
      <c r="M17" s="178">
        <v>0</v>
      </c>
      <c r="N17" s="24">
        <v>0</v>
      </c>
      <c r="O17" s="24">
        <v>0</v>
      </c>
      <c r="P17" s="24">
        <v>0</v>
      </c>
      <c r="Q17" s="24">
        <v>0</v>
      </c>
      <c r="R17" s="24">
        <v>0</v>
      </c>
      <c r="S17" s="24">
        <v>0</v>
      </c>
      <c r="T17" s="24">
        <v>18</v>
      </c>
      <c r="U17" s="24">
        <v>17</v>
      </c>
      <c r="V17" s="90">
        <f t="shared" si="0"/>
        <v>35</v>
      </c>
      <c r="W17" s="61">
        <f t="shared" si="1"/>
        <v>0</v>
      </c>
      <c r="X17" s="61">
        <f t="shared" si="2"/>
        <v>0</v>
      </c>
      <c r="Y17" s="62">
        <f t="shared" si="3"/>
        <v>35</v>
      </c>
    </row>
    <row r="18" spans="1:26" x14ac:dyDescent="0.25">
      <c r="A18" s="10">
        <v>14</v>
      </c>
      <c r="B18" s="67" t="s">
        <v>163</v>
      </c>
      <c r="C18" s="16">
        <v>3655</v>
      </c>
      <c r="D18" s="16">
        <v>136</v>
      </c>
      <c r="E18" s="16" t="s">
        <v>30</v>
      </c>
      <c r="F18" s="16">
        <v>0</v>
      </c>
      <c r="G18" s="49">
        <v>0</v>
      </c>
      <c r="H18" s="16">
        <v>0</v>
      </c>
      <c r="I18" s="16">
        <v>0</v>
      </c>
      <c r="J18" s="49">
        <v>0</v>
      </c>
      <c r="K18" s="16">
        <v>0</v>
      </c>
      <c r="L18" s="24">
        <v>19</v>
      </c>
      <c r="M18" s="24">
        <v>16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51">
        <v>0</v>
      </c>
      <c r="U18" s="24">
        <v>0</v>
      </c>
      <c r="V18" s="90">
        <f t="shared" si="0"/>
        <v>35</v>
      </c>
      <c r="W18" s="61">
        <f t="shared" si="1"/>
        <v>0</v>
      </c>
      <c r="X18" s="61">
        <f t="shared" si="2"/>
        <v>0</v>
      </c>
      <c r="Y18" s="62">
        <f t="shared" si="3"/>
        <v>35</v>
      </c>
    </row>
    <row r="19" spans="1:26" x14ac:dyDescent="0.25">
      <c r="A19" s="10">
        <v>15</v>
      </c>
      <c r="B19" s="67" t="s">
        <v>80</v>
      </c>
      <c r="C19" s="16">
        <v>2017</v>
      </c>
      <c r="D19" s="16">
        <v>707</v>
      </c>
      <c r="E19" s="16" t="s">
        <v>6</v>
      </c>
      <c r="F19" s="16">
        <v>0</v>
      </c>
      <c r="G19" s="49">
        <v>0</v>
      </c>
      <c r="H19" s="16">
        <v>0</v>
      </c>
      <c r="I19" s="16">
        <v>0</v>
      </c>
      <c r="J19" s="49">
        <v>0</v>
      </c>
      <c r="K19" s="16">
        <v>0</v>
      </c>
      <c r="L19" s="178">
        <v>0</v>
      </c>
      <c r="M19" s="178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128">
        <v>16</v>
      </c>
      <c r="U19" s="128">
        <v>16</v>
      </c>
      <c r="V19" s="90">
        <f t="shared" si="0"/>
        <v>32</v>
      </c>
      <c r="W19" s="61">
        <f t="shared" si="1"/>
        <v>0</v>
      </c>
      <c r="X19" s="61">
        <f t="shared" si="2"/>
        <v>0</v>
      </c>
      <c r="Y19" s="62">
        <f t="shared" si="3"/>
        <v>32</v>
      </c>
    </row>
    <row r="20" spans="1:26" ht="15" customHeight="1" x14ac:dyDescent="0.25">
      <c r="A20" s="119">
        <v>16</v>
      </c>
      <c r="B20" s="179" t="s">
        <v>165</v>
      </c>
      <c r="C20" s="42">
        <v>1702</v>
      </c>
      <c r="D20" s="42">
        <v>777</v>
      </c>
      <c r="E20" s="42" t="s">
        <v>30</v>
      </c>
      <c r="F20" s="16">
        <v>0</v>
      </c>
      <c r="G20" s="49">
        <v>0</v>
      </c>
      <c r="H20" s="16">
        <v>0</v>
      </c>
      <c r="I20" s="16">
        <v>0</v>
      </c>
      <c r="J20" s="49">
        <v>0</v>
      </c>
      <c r="K20" s="16">
        <v>0</v>
      </c>
      <c r="L20" s="24">
        <v>15</v>
      </c>
      <c r="M20" s="24">
        <v>14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51">
        <v>0</v>
      </c>
      <c r="U20" s="51">
        <v>0</v>
      </c>
      <c r="V20" s="90">
        <f t="shared" si="0"/>
        <v>29</v>
      </c>
      <c r="W20" s="61">
        <f t="shared" si="1"/>
        <v>0</v>
      </c>
      <c r="X20" s="61">
        <f t="shared" si="2"/>
        <v>0</v>
      </c>
      <c r="Y20" s="62">
        <f t="shared" si="3"/>
        <v>29</v>
      </c>
    </row>
    <row r="21" spans="1:26" x14ac:dyDescent="0.25">
      <c r="A21" s="119">
        <v>20</v>
      </c>
      <c r="B21" s="15" t="s">
        <v>166</v>
      </c>
      <c r="C21" s="16">
        <v>2057</v>
      </c>
      <c r="D21" s="16">
        <v>28</v>
      </c>
      <c r="E21" s="16" t="s">
        <v>30</v>
      </c>
      <c r="F21" s="16">
        <v>0</v>
      </c>
      <c r="G21" s="49">
        <v>0</v>
      </c>
      <c r="H21" s="16">
        <v>0</v>
      </c>
      <c r="I21" s="16">
        <v>0</v>
      </c>
      <c r="J21" s="49">
        <v>0</v>
      </c>
      <c r="K21" s="16">
        <v>0</v>
      </c>
      <c r="L21" s="24">
        <v>14</v>
      </c>
      <c r="M21" s="24">
        <v>13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51">
        <v>0</v>
      </c>
      <c r="U21" s="51">
        <v>0</v>
      </c>
      <c r="V21" s="90">
        <f t="shared" si="0"/>
        <v>27</v>
      </c>
      <c r="W21" s="61">
        <f t="shared" si="1"/>
        <v>0</v>
      </c>
      <c r="X21" s="61">
        <f t="shared" si="2"/>
        <v>0</v>
      </c>
      <c r="Y21" s="62">
        <f t="shared" si="3"/>
        <v>27</v>
      </c>
    </row>
    <row r="22" spans="1:26" x14ac:dyDescent="0.25">
      <c r="A22" s="119">
        <v>21</v>
      </c>
      <c r="B22" s="15" t="s">
        <v>167</v>
      </c>
      <c r="C22" s="16">
        <v>8310</v>
      </c>
      <c r="D22" s="16">
        <v>25</v>
      </c>
      <c r="E22" s="16" t="s">
        <v>30</v>
      </c>
      <c r="F22" s="16">
        <v>0</v>
      </c>
      <c r="G22" s="49">
        <v>0</v>
      </c>
      <c r="H22" s="16">
        <v>0</v>
      </c>
      <c r="I22" s="16">
        <v>0</v>
      </c>
      <c r="J22" s="49">
        <v>0</v>
      </c>
      <c r="K22" s="16">
        <v>0</v>
      </c>
      <c r="L22" s="24">
        <v>13</v>
      </c>
      <c r="M22" s="24">
        <v>12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51">
        <v>0</v>
      </c>
      <c r="U22" s="51">
        <v>0</v>
      </c>
      <c r="V22" s="90">
        <f t="shared" si="0"/>
        <v>25</v>
      </c>
      <c r="W22" s="61">
        <f t="shared" si="1"/>
        <v>0</v>
      </c>
      <c r="X22" s="61">
        <f t="shared" si="2"/>
        <v>0</v>
      </c>
      <c r="Y22" s="62">
        <f t="shared" si="3"/>
        <v>25</v>
      </c>
    </row>
    <row r="23" spans="1:26" x14ac:dyDescent="0.25">
      <c r="A23" s="119">
        <v>22</v>
      </c>
      <c r="B23" s="41" t="s">
        <v>23</v>
      </c>
      <c r="C23" s="42">
        <v>3631</v>
      </c>
      <c r="D23" s="42">
        <v>23</v>
      </c>
      <c r="E23" s="42" t="s">
        <v>6</v>
      </c>
      <c r="F23" s="42">
        <v>0</v>
      </c>
      <c r="G23" s="180">
        <v>0</v>
      </c>
      <c r="H23" s="42">
        <v>0</v>
      </c>
      <c r="I23" s="42">
        <v>0</v>
      </c>
      <c r="J23" s="180">
        <v>0</v>
      </c>
      <c r="K23" s="42">
        <v>0</v>
      </c>
      <c r="L23" s="181">
        <v>0</v>
      </c>
      <c r="M23" s="181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71">
        <v>0</v>
      </c>
      <c r="U23" s="71">
        <v>15</v>
      </c>
      <c r="V23" s="90">
        <f t="shared" si="0"/>
        <v>15</v>
      </c>
      <c r="W23" s="61">
        <f t="shared" si="1"/>
        <v>0</v>
      </c>
      <c r="X23" s="61">
        <f t="shared" si="2"/>
        <v>0</v>
      </c>
      <c r="Y23" s="62">
        <f t="shared" si="3"/>
        <v>15</v>
      </c>
    </row>
    <row r="24" spans="1:26" x14ac:dyDescent="0.25">
      <c r="A24" s="119">
        <v>23</v>
      </c>
      <c r="B24" s="41" t="s">
        <v>168</v>
      </c>
      <c r="C24" s="42">
        <v>6004</v>
      </c>
      <c r="D24" s="42">
        <v>121</v>
      </c>
      <c r="E24" s="42" t="s">
        <v>30</v>
      </c>
      <c r="F24" s="42">
        <v>0</v>
      </c>
      <c r="G24" s="180">
        <v>0</v>
      </c>
      <c r="H24" s="42">
        <v>0</v>
      </c>
      <c r="I24" s="42">
        <v>0</v>
      </c>
      <c r="J24" s="180">
        <v>0</v>
      </c>
      <c r="K24" s="42">
        <v>0</v>
      </c>
      <c r="L24" s="44">
        <v>0</v>
      </c>
      <c r="M24" s="44">
        <v>15</v>
      </c>
      <c r="N24" s="44">
        <v>0</v>
      </c>
      <c r="O24" s="44">
        <v>0</v>
      </c>
      <c r="P24" s="44">
        <v>0</v>
      </c>
      <c r="Q24" s="44">
        <v>0</v>
      </c>
      <c r="R24" s="44">
        <v>0</v>
      </c>
      <c r="S24" s="44">
        <v>0</v>
      </c>
      <c r="T24" s="44">
        <v>0</v>
      </c>
      <c r="U24" s="44">
        <v>0</v>
      </c>
      <c r="V24" s="18">
        <f t="shared" si="0"/>
        <v>15</v>
      </c>
      <c r="W24" s="81">
        <f t="shared" si="1"/>
        <v>0</v>
      </c>
      <c r="X24" s="81">
        <f t="shared" si="2"/>
        <v>0</v>
      </c>
      <c r="Y24" s="82">
        <f t="shared" si="3"/>
        <v>15</v>
      </c>
    </row>
    <row r="25" spans="1:26" x14ac:dyDescent="0.25">
      <c r="A25" s="119">
        <v>24</v>
      </c>
      <c r="B25" s="41" t="s">
        <v>94</v>
      </c>
      <c r="C25" s="42">
        <v>4492</v>
      </c>
      <c r="D25" s="42">
        <v>262</v>
      </c>
      <c r="E25" s="42" t="s">
        <v>6</v>
      </c>
      <c r="F25" s="42">
        <v>0</v>
      </c>
      <c r="G25" s="180">
        <v>0</v>
      </c>
      <c r="H25" s="42">
        <v>0</v>
      </c>
      <c r="I25" s="123">
        <v>13</v>
      </c>
      <c r="J25" s="124">
        <v>0</v>
      </c>
      <c r="K25" s="125">
        <v>0</v>
      </c>
      <c r="L25" s="181">
        <v>0</v>
      </c>
      <c r="M25" s="181">
        <v>0</v>
      </c>
      <c r="N25" s="44">
        <v>0</v>
      </c>
      <c r="O25" s="44">
        <v>0</v>
      </c>
      <c r="P25" s="44">
        <v>0</v>
      </c>
      <c r="Q25" s="44">
        <v>0</v>
      </c>
      <c r="R25" s="44">
        <v>0</v>
      </c>
      <c r="S25" s="44">
        <v>0</v>
      </c>
      <c r="T25" s="44">
        <v>0</v>
      </c>
      <c r="U25" s="44">
        <v>0</v>
      </c>
      <c r="V25" s="18">
        <f t="shared" si="0"/>
        <v>13</v>
      </c>
      <c r="W25" s="81">
        <f t="shared" si="1"/>
        <v>0</v>
      </c>
      <c r="X25" s="81">
        <f t="shared" si="2"/>
        <v>0</v>
      </c>
      <c r="Y25" s="82">
        <f t="shared" si="3"/>
        <v>13</v>
      </c>
    </row>
    <row r="26" spans="1:26" x14ac:dyDescent="0.25">
      <c r="A26" s="119">
        <v>25</v>
      </c>
      <c r="B26" s="122" t="s">
        <v>130</v>
      </c>
      <c r="C26" s="70">
        <v>2302</v>
      </c>
      <c r="D26" s="70">
        <v>20</v>
      </c>
      <c r="E26" s="70" t="s">
        <v>30</v>
      </c>
      <c r="F26" s="70">
        <v>0</v>
      </c>
      <c r="G26" s="121">
        <v>0</v>
      </c>
      <c r="H26" s="70">
        <v>0</v>
      </c>
      <c r="I26" s="123">
        <v>0</v>
      </c>
      <c r="J26" s="83">
        <v>0</v>
      </c>
      <c r="K26" s="123">
        <v>0</v>
      </c>
      <c r="L26" s="44">
        <v>11</v>
      </c>
      <c r="M26" s="44">
        <v>0</v>
      </c>
      <c r="N26" s="44">
        <v>0</v>
      </c>
      <c r="O26" s="44">
        <v>0</v>
      </c>
      <c r="P26" s="44">
        <v>0</v>
      </c>
      <c r="Q26" s="44">
        <v>0</v>
      </c>
      <c r="R26" s="44">
        <v>0</v>
      </c>
      <c r="S26" s="44">
        <v>0</v>
      </c>
      <c r="T26" s="44">
        <v>0</v>
      </c>
      <c r="U26" s="44">
        <v>0</v>
      </c>
      <c r="V26" s="18">
        <f t="shared" si="0"/>
        <v>11</v>
      </c>
      <c r="W26" s="81">
        <f t="shared" si="1"/>
        <v>0</v>
      </c>
      <c r="X26" s="81">
        <f t="shared" si="2"/>
        <v>0</v>
      </c>
      <c r="Y26" s="82">
        <f t="shared" si="3"/>
        <v>11</v>
      </c>
    </row>
    <row r="27" spans="1:26" x14ac:dyDescent="0.25">
      <c r="A27" s="119">
        <v>26</v>
      </c>
      <c r="B27" s="41" t="s">
        <v>49</v>
      </c>
      <c r="C27" s="42">
        <v>4181</v>
      </c>
      <c r="D27" s="42">
        <v>444</v>
      </c>
      <c r="E27" s="46" t="s">
        <v>6</v>
      </c>
      <c r="F27" s="70">
        <v>0</v>
      </c>
      <c r="G27" s="121">
        <v>0</v>
      </c>
      <c r="H27" s="70">
        <v>0</v>
      </c>
      <c r="I27" s="70">
        <v>0</v>
      </c>
      <c r="J27" s="121">
        <v>0</v>
      </c>
      <c r="K27" s="70">
        <v>0</v>
      </c>
      <c r="L27" s="126">
        <v>0</v>
      </c>
      <c r="M27" s="126">
        <v>0</v>
      </c>
      <c r="N27" s="44">
        <v>0</v>
      </c>
      <c r="O27" s="44">
        <v>0</v>
      </c>
      <c r="P27" s="44">
        <v>0</v>
      </c>
      <c r="Q27" s="44">
        <v>0</v>
      </c>
      <c r="R27" s="44">
        <v>0</v>
      </c>
      <c r="S27" s="44">
        <v>0</v>
      </c>
      <c r="T27" s="127">
        <v>0</v>
      </c>
      <c r="U27" s="126">
        <v>0</v>
      </c>
      <c r="V27" s="18">
        <f t="shared" si="0"/>
        <v>0</v>
      </c>
      <c r="W27" s="81">
        <f t="shared" si="1"/>
        <v>0</v>
      </c>
      <c r="X27" s="81">
        <f t="shared" si="2"/>
        <v>0</v>
      </c>
      <c r="Y27" s="82">
        <f t="shared" si="3"/>
        <v>0</v>
      </c>
    </row>
    <row r="28" spans="1:26" x14ac:dyDescent="0.25">
      <c r="A28" s="119">
        <v>27</v>
      </c>
      <c r="B28" s="41" t="s">
        <v>25</v>
      </c>
      <c r="C28" s="42">
        <v>2579</v>
      </c>
      <c r="D28" s="42">
        <v>33</v>
      </c>
      <c r="E28" s="46" t="s">
        <v>6</v>
      </c>
      <c r="F28" s="70">
        <v>0</v>
      </c>
      <c r="G28" s="121">
        <v>0</v>
      </c>
      <c r="H28" s="70">
        <v>0</v>
      </c>
      <c r="I28" s="70">
        <v>0</v>
      </c>
      <c r="J28" s="121">
        <v>0</v>
      </c>
      <c r="K28" s="70">
        <v>0</v>
      </c>
      <c r="L28" s="126">
        <v>0</v>
      </c>
      <c r="M28" s="126">
        <v>0</v>
      </c>
      <c r="N28" s="44">
        <v>0</v>
      </c>
      <c r="O28" s="44">
        <v>0</v>
      </c>
      <c r="P28" s="44">
        <v>0</v>
      </c>
      <c r="Q28" s="44">
        <v>0</v>
      </c>
      <c r="R28" s="44">
        <v>0</v>
      </c>
      <c r="S28" s="44">
        <v>0</v>
      </c>
      <c r="T28" s="127">
        <v>0</v>
      </c>
      <c r="U28" s="126">
        <v>0</v>
      </c>
      <c r="V28" s="18">
        <f t="shared" si="0"/>
        <v>0</v>
      </c>
      <c r="W28" s="81">
        <f t="shared" si="1"/>
        <v>0</v>
      </c>
      <c r="X28" s="81">
        <f t="shared" si="2"/>
        <v>0</v>
      </c>
      <c r="Y28" s="82">
        <f t="shared" si="3"/>
        <v>0</v>
      </c>
    </row>
    <row r="29" spans="1:26" ht="15.75" thickBot="1" x14ac:dyDescent="0.3">
      <c r="A29" s="120">
        <v>28</v>
      </c>
      <c r="B29" s="68" t="s">
        <v>59</v>
      </c>
      <c r="C29" s="36">
        <v>1783</v>
      </c>
      <c r="D29" s="36">
        <v>355</v>
      </c>
      <c r="E29" s="36" t="s">
        <v>6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69">
        <v>0</v>
      </c>
      <c r="U29" s="36">
        <v>0</v>
      </c>
      <c r="V29" s="99">
        <f t="shared" si="0"/>
        <v>0</v>
      </c>
      <c r="W29" s="100">
        <f t="shared" si="1"/>
        <v>0</v>
      </c>
      <c r="X29" s="100">
        <f t="shared" si="2"/>
        <v>0</v>
      </c>
      <c r="Y29" s="101">
        <f t="shared" si="3"/>
        <v>0</v>
      </c>
    </row>
    <row r="30" spans="1:26" x14ac:dyDescent="0.25">
      <c r="F30" s="138">
        <v>3</v>
      </c>
      <c r="G30" s="138"/>
      <c r="H30" s="138"/>
      <c r="I30" s="138">
        <v>10</v>
      </c>
      <c r="J30" s="138"/>
      <c r="K30" s="138"/>
      <c r="L30" s="138">
        <v>15</v>
      </c>
      <c r="M30" s="138"/>
      <c r="N30" s="138">
        <v>3</v>
      </c>
      <c r="O30" s="138"/>
      <c r="P30" s="138"/>
      <c r="Q30" s="138">
        <v>3</v>
      </c>
      <c r="R30" s="138"/>
      <c r="S30" s="138"/>
      <c r="T30" s="138">
        <v>11</v>
      </c>
      <c r="U30" s="138"/>
      <c r="Y30" s="73">
        <f>AVERAGE(F30:U30)</f>
        <v>7.5</v>
      </c>
      <c r="Z30" s="72"/>
    </row>
    <row r="35" spans="6:10" x14ac:dyDescent="0.25">
      <c r="F35" s="151" t="s">
        <v>7</v>
      </c>
      <c r="G35" s="151"/>
      <c r="H35" s="151"/>
      <c r="I35" s="151"/>
      <c r="J35" s="151"/>
    </row>
    <row r="36" spans="6:10" x14ac:dyDescent="0.25">
      <c r="F36" s="151"/>
      <c r="G36" s="151"/>
      <c r="H36" s="151"/>
      <c r="I36" s="151"/>
      <c r="J36" s="151"/>
    </row>
  </sheetData>
  <sortState ref="B5:Y29">
    <sortCondition descending="1" ref="Y5:Y29"/>
  </sortState>
  <mergeCells count="24">
    <mergeCell ref="D1:Y1"/>
    <mergeCell ref="F2:H2"/>
    <mergeCell ref="F3:H3"/>
    <mergeCell ref="L2:M2"/>
    <mergeCell ref="L3:M3"/>
    <mergeCell ref="X2:X4"/>
    <mergeCell ref="Y2:Y4"/>
    <mergeCell ref="W2:W4"/>
    <mergeCell ref="T3:U3"/>
    <mergeCell ref="Q2:S2"/>
    <mergeCell ref="Q3:S3"/>
    <mergeCell ref="L30:M30"/>
    <mergeCell ref="N2:P2"/>
    <mergeCell ref="N3:P3"/>
    <mergeCell ref="N30:P30"/>
    <mergeCell ref="V2:V4"/>
    <mergeCell ref="Q30:S30"/>
    <mergeCell ref="T2:U2"/>
    <mergeCell ref="T30:U30"/>
    <mergeCell ref="F35:J36"/>
    <mergeCell ref="F30:H30"/>
    <mergeCell ref="I2:K2"/>
    <mergeCell ref="I3:K3"/>
    <mergeCell ref="I30:K30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workbookViewId="0">
      <selection activeCell="B4" sqref="B4"/>
    </sheetView>
  </sheetViews>
  <sheetFormatPr defaultRowHeight="15" x14ac:dyDescent="0.25"/>
  <cols>
    <col min="1" max="1" width="4.7109375" bestFit="1" customWidth="1"/>
    <col min="2" max="2" width="21" bestFit="1" customWidth="1"/>
    <col min="4" max="4" width="9" bestFit="1" customWidth="1"/>
    <col min="5" max="5" width="8" bestFit="1" customWidth="1"/>
    <col min="6" max="6" width="6.85546875" customWidth="1"/>
    <col min="7" max="7" width="6.5703125" customWidth="1"/>
    <col min="8" max="8" width="7.140625" customWidth="1"/>
    <col min="9" max="9" width="6.42578125" customWidth="1"/>
    <col min="10" max="10" width="7" customWidth="1"/>
    <col min="11" max="11" width="6.7109375" customWidth="1"/>
    <col min="12" max="12" width="6.85546875" customWidth="1"/>
    <col min="13" max="13" width="6.7109375" customWidth="1"/>
    <col min="14" max="14" width="6.5703125" customWidth="1"/>
    <col min="15" max="15" width="6.7109375" customWidth="1"/>
    <col min="16" max="16" width="7" customWidth="1"/>
    <col min="17" max="24" width="6.85546875" customWidth="1"/>
    <col min="25" max="25" width="6.5703125" bestFit="1" customWidth="1"/>
  </cols>
  <sheetData>
    <row r="1" spans="1:25" ht="21" customHeight="1" thickBot="1" x14ac:dyDescent="0.3">
      <c r="A1" s="91"/>
      <c r="B1" s="92"/>
      <c r="C1" s="92"/>
      <c r="D1" s="161" t="s">
        <v>153</v>
      </c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2"/>
    </row>
    <row r="2" spans="1:25" ht="15" customHeight="1" x14ac:dyDescent="0.25">
      <c r="A2" s="93"/>
      <c r="B2" s="94"/>
      <c r="C2" s="95"/>
      <c r="D2" s="95"/>
      <c r="E2" s="95"/>
      <c r="F2" s="139" t="s">
        <v>56</v>
      </c>
      <c r="G2" s="140"/>
      <c r="H2" s="141"/>
      <c r="I2" s="148" t="s">
        <v>56</v>
      </c>
      <c r="J2" s="149"/>
      <c r="K2" s="150"/>
      <c r="L2" s="148" t="s">
        <v>56</v>
      </c>
      <c r="M2" s="150"/>
      <c r="N2" s="139" t="s">
        <v>56</v>
      </c>
      <c r="O2" s="140"/>
      <c r="P2" s="141"/>
      <c r="Q2" s="148" t="s">
        <v>56</v>
      </c>
      <c r="R2" s="149"/>
      <c r="S2" s="150"/>
      <c r="T2" s="148" t="s">
        <v>56</v>
      </c>
      <c r="U2" s="150"/>
      <c r="V2" s="152" t="s">
        <v>146</v>
      </c>
      <c r="W2" s="155" t="s">
        <v>147</v>
      </c>
      <c r="X2" s="155" t="s">
        <v>147</v>
      </c>
      <c r="Y2" s="158" t="s">
        <v>0</v>
      </c>
    </row>
    <row r="3" spans="1:25" ht="15.75" thickBot="1" x14ac:dyDescent="0.3">
      <c r="A3" s="93"/>
      <c r="B3" s="94"/>
      <c r="C3" s="95"/>
      <c r="D3" s="95"/>
      <c r="E3" s="95"/>
      <c r="F3" s="144">
        <v>43135</v>
      </c>
      <c r="G3" s="145"/>
      <c r="H3" s="146"/>
      <c r="I3" s="142">
        <v>43184</v>
      </c>
      <c r="J3" s="147"/>
      <c r="K3" s="143"/>
      <c r="L3" s="142">
        <v>43197</v>
      </c>
      <c r="M3" s="143"/>
      <c r="N3" s="144">
        <v>43212</v>
      </c>
      <c r="O3" s="145"/>
      <c r="P3" s="146"/>
      <c r="Q3" s="142">
        <v>43310</v>
      </c>
      <c r="R3" s="147"/>
      <c r="S3" s="143"/>
      <c r="T3" s="142">
        <v>43415</v>
      </c>
      <c r="U3" s="143"/>
      <c r="V3" s="153"/>
      <c r="W3" s="156"/>
      <c r="X3" s="156"/>
      <c r="Y3" s="159"/>
    </row>
    <row r="4" spans="1:25" ht="45.75" thickBot="1" x14ac:dyDescent="0.3">
      <c r="A4" s="4" t="s">
        <v>1</v>
      </c>
      <c r="B4" s="5" t="s">
        <v>2</v>
      </c>
      <c r="C4" s="6" t="s">
        <v>3</v>
      </c>
      <c r="D4" s="6" t="s">
        <v>4</v>
      </c>
      <c r="E4" s="6" t="s">
        <v>5</v>
      </c>
      <c r="F4" s="7" t="s">
        <v>9</v>
      </c>
      <c r="G4" s="22" t="s">
        <v>10</v>
      </c>
      <c r="H4" s="7" t="s">
        <v>72</v>
      </c>
      <c r="I4" s="22" t="s">
        <v>9</v>
      </c>
      <c r="J4" s="7" t="s">
        <v>10</v>
      </c>
      <c r="K4" s="22" t="s">
        <v>72</v>
      </c>
      <c r="L4" s="7" t="s">
        <v>9</v>
      </c>
      <c r="M4" s="22" t="s">
        <v>10</v>
      </c>
      <c r="N4" s="7" t="s">
        <v>9</v>
      </c>
      <c r="O4" s="22" t="s">
        <v>10</v>
      </c>
      <c r="P4" s="7" t="s">
        <v>72</v>
      </c>
      <c r="Q4" s="22" t="s">
        <v>9</v>
      </c>
      <c r="R4" s="35" t="s">
        <v>10</v>
      </c>
      <c r="S4" s="35" t="s">
        <v>72</v>
      </c>
      <c r="T4" s="35" t="s">
        <v>9</v>
      </c>
      <c r="U4" s="35" t="s">
        <v>10</v>
      </c>
      <c r="V4" s="154"/>
      <c r="W4" s="157"/>
      <c r="X4" s="157"/>
      <c r="Y4" s="160"/>
    </row>
    <row r="5" spans="1:25" x14ac:dyDescent="0.25">
      <c r="A5" s="10">
        <v>1</v>
      </c>
      <c r="B5" s="37" t="s">
        <v>27</v>
      </c>
      <c r="C5" s="38">
        <v>1373</v>
      </c>
      <c r="D5" s="38">
        <v>450</v>
      </c>
      <c r="E5" s="38" t="s">
        <v>6</v>
      </c>
      <c r="F5" s="13">
        <v>22</v>
      </c>
      <c r="G5" s="23">
        <v>20</v>
      </c>
      <c r="H5" s="23">
        <v>19</v>
      </c>
      <c r="I5" s="23">
        <v>25</v>
      </c>
      <c r="J5" s="23">
        <v>22</v>
      </c>
      <c r="K5" s="23">
        <v>25</v>
      </c>
      <c r="L5" s="23">
        <v>25</v>
      </c>
      <c r="M5" s="23">
        <v>22</v>
      </c>
      <c r="N5" s="23">
        <v>25</v>
      </c>
      <c r="O5" s="23">
        <v>25</v>
      </c>
      <c r="P5" s="23">
        <v>22</v>
      </c>
      <c r="Q5" s="23">
        <v>19</v>
      </c>
      <c r="R5" s="23">
        <v>22</v>
      </c>
      <c r="S5" s="23">
        <v>20</v>
      </c>
      <c r="T5" s="23">
        <v>0</v>
      </c>
      <c r="U5" s="23">
        <v>0</v>
      </c>
      <c r="V5" s="90">
        <f t="shared" ref="V5:V21" si="0">SUM(F5:U5)</f>
        <v>313</v>
      </c>
      <c r="W5" s="61">
        <f t="shared" ref="W5:W21" si="1">SMALL(IF(ISBLANK(F5:U5),0,F5:U5),1)</f>
        <v>0</v>
      </c>
      <c r="X5" s="61">
        <f t="shared" ref="X5:X21" si="2">SMALL(IF(ISBLANK(F5:U5),0,F5:U5),2)</f>
        <v>0</v>
      </c>
      <c r="Y5" s="62">
        <f t="shared" ref="Y5:Y21" si="3">SUM(V5-X5)</f>
        <v>313</v>
      </c>
    </row>
    <row r="6" spans="1:25" x14ac:dyDescent="0.25">
      <c r="A6" s="10">
        <v>2</v>
      </c>
      <c r="B6" s="15" t="s">
        <v>24</v>
      </c>
      <c r="C6" s="16">
        <v>1739</v>
      </c>
      <c r="D6" s="16">
        <v>30</v>
      </c>
      <c r="E6" s="33" t="s">
        <v>6</v>
      </c>
      <c r="F6" s="17">
        <v>25</v>
      </c>
      <c r="G6" s="24">
        <v>25</v>
      </c>
      <c r="H6" s="24">
        <v>25</v>
      </c>
      <c r="I6" s="24">
        <v>22</v>
      </c>
      <c r="J6" s="24">
        <v>25</v>
      </c>
      <c r="K6" s="24">
        <v>17</v>
      </c>
      <c r="L6" s="24">
        <v>22</v>
      </c>
      <c r="M6" s="24">
        <v>25</v>
      </c>
      <c r="N6" s="24">
        <v>0</v>
      </c>
      <c r="O6" s="24">
        <v>0</v>
      </c>
      <c r="P6" s="24">
        <v>0</v>
      </c>
      <c r="Q6" s="24">
        <v>25</v>
      </c>
      <c r="R6" s="24">
        <v>25</v>
      </c>
      <c r="S6" s="24">
        <v>25</v>
      </c>
      <c r="T6" s="24">
        <v>0</v>
      </c>
      <c r="U6" s="24">
        <v>0</v>
      </c>
      <c r="V6" s="90">
        <f t="shared" si="0"/>
        <v>261</v>
      </c>
      <c r="W6" s="61">
        <f t="shared" si="1"/>
        <v>0</v>
      </c>
      <c r="X6" s="61">
        <f t="shared" si="2"/>
        <v>0</v>
      </c>
      <c r="Y6" s="62">
        <f t="shared" si="3"/>
        <v>261</v>
      </c>
    </row>
    <row r="7" spans="1:25" x14ac:dyDescent="0.25">
      <c r="A7" s="10">
        <v>3</v>
      </c>
      <c r="B7" s="15" t="s">
        <v>80</v>
      </c>
      <c r="C7" s="16">
        <v>2017</v>
      </c>
      <c r="D7" s="16">
        <v>707</v>
      </c>
      <c r="E7" s="33" t="s">
        <v>6</v>
      </c>
      <c r="F7" s="17">
        <v>17</v>
      </c>
      <c r="G7" s="24">
        <v>16</v>
      </c>
      <c r="H7" s="24">
        <v>17</v>
      </c>
      <c r="I7" s="24">
        <v>17</v>
      </c>
      <c r="J7" s="24">
        <v>18</v>
      </c>
      <c r="K7" s="24">
        <v>16</v>
      </c>
      <c r="L7" s="24">
        <v>16</v>
      </c>
      <c r="M7" s="24">
        <v>16</v>
      </c>
      <c r="N7" s="24">
        <v>18</v>
      </c>
      <c r="O7" s="24">
        <v>18</v>
      </c>
      <c r="P7" s="24">
        <v>14</v>
      </c>
      <c r="Q7" s="24">
        <v>15</v>
      </c>
      <c r="R7" s="24">
        <v>15</v>
      </c>
      <c r="S7" s="24">
        <v>13</v>
      </c>
      <c r="T7" s="24">
        <v>0</v>
      </c>
      <c r="U7" s="24">
        <v>0</v>
      </c>
      <c r="V7" s="90">
        <f t="shared" si="0"/>
        <v>226</v>
      </c>
      <c r="W7" s="61">
        <f t="shared" si="1"/>
        <v>0</v>
      </c>
      <c r="X7" s="61">
        <f t="shared" si="2"/>
        <v>0</v>
      </c>
      <c r="Y7" s="62">
        <f t="shared" si="3"/>
        <v>226</v>
      </c>
    </row>
    <row r="8" spans="1:25" x14ac:dyDescent="0.25">
      <c r="A8" s="10">
        <v>4</v>
      </c>
      <c r="B8" s="32" t="s">
        <v>34</v>
      </c>
      <c r="C8" s="33">
        <v>2873</v>
      </c>
      <c r="D8" s="33">
        <v>50</v>
      </c>
      <c r="E8" s="33" t="s">
        <v>6</v>
      </c>
      <c r="F8" s="28">
        <v>0</v>
      </c>
      <c r="G8" s="24">
        <v>18</v>
      </c>
      <c r="H8" s="24">
        <v>18</v>
      </c>
      <c r="I8" s="24">
        <v>18</v>
      </c>
      <c r="J8" s="24">
        <v>17</v>
      </c>
      <c r="K8" s="24">
        <v>18</v>
      </c>
      <c r="L8" s="24">
        <v>15</v>
      </c>
      <c r="M8" s="24">
        <v>15</v>
      </c>
      <c r="N8" s="24">
        <v>15</v>
      </c>
      <c r="O8" s="24">
        <v>14</v>
      </c>
      <c r="P8" s="24">
        <v>15</v>
      </c>
      <c r="Q8" s="24">
        <v>18</v>
      </c>
      <c r="R8" s="24">
        <v>20</v>
      </c>
      <c r="S8" s="24">
        <v>22</v>
      </c>
      <c r="T8" s="24">
        <v>0</v>
      </c>
      <c r="U8" s="24">
        <v>0</v>
      </c>
      <c r="V8" s="90">
        <f t="shared" si="0"/>
        <v>223</v>
      </c>
      <c r="W8" s="61">
        <f t="shared" si="1"/>
        <v>0</v>
      </c>
      <c r="X8" s="61">
        <f t="shared" si="2"/>
        <v>0</v>
      </c>
      <c r="Y8" s="62">
        <f t="shared" si="3"/>
        <v>223</v>
      </c>
    </row>
    <row r="9" spans="1:25" x14ac:dyDescent="0.25">
      <c r="A9" s="10">
        <v>5</v>
      </c>
      <c r="B9" s="32" t="s">
        <v>60</v>
      </c>
      <c r="C9" s="33">
        <v>9553</v>
      </c>
      <c r="D9" s="33">
        <v>37</v>
      </c>
      <c r="E9" s="33" t="s">
        <v>6</v>
      </c>
      <c r="F9" s="17">
        <v>20</v>
      </c>
      <c r="G9" s="24">
        <v>19</v>
      </c>
      <c r="H9" s="24">
        <v>20</v>
      </c>
      <c r="I9" s="24">
        <v>0</v>
      </c>
      <c r="J9" s="24">
        <v>0</v>
      </c>
      <c r="K9" s="24">
        <v>0</v>
      </c>
      <c r="L9" s="24">
        <v>18</v>
      </c>
      <c r="M9" s="24">
        <v>19</v>
      </c>
      <c r="N9" s="24">
        <v>20</v>
      </c>
      <c r="O9" s="24">
        <v>22</v>
      </c>
      <c r="P9" s="24">
        <v>20</v>
      </c>
      <c r="Q9" s="24">
        <v>14</v>
      </c>
      <c r="R9" s="24">
        <v>14</v>
      </c>
      <c r="S9" s="24">
        <v>14</v>
      </c>
      <c r="T9" s="24">
        <v>0</v>
      </c>
      <c r="U9" s="24">
        <v>0</v>
      </c>
      <c r="V9" s="90">
        <f t="shared" si="0"/>
        <v>200</v>
      </c>
      <c r="W9" s="61">
        <f t="shared" si="1"/>
        <v>0</v>
      </c>
      <c r="X9" s="61">
        <f t="shared" si="2"/>
        <v>0</v>
      </c>
      <c r="Y9" s="62">
        <f t="shared" si="3"/>
        <v>200</v>
      </c>
    </row>
    <row r="10" spans="1:25" x14ac:dyDescent="0.25">
      <c r="A10" s="10">
        <v>6</v>
      </c>
      <c r="B10" s="32" t="s">
        <v>78</v>
      </c>
      <c r="C10" s="33">
        <v>1782</v>
      </c>
      <c r="D10" s="33" t="s">
        <v>79</v>
      </c>
      <c r="E10" s="33" t="s">
        <v>6</v>
      </c>
      <c r="F10" s="17">
        <v>18</v>
      </c>
      <c r="G10" s="24">
        <v>22</v>
      </c>
      <c r="H10" s="24">
        <v>22</v>
      </c>
      <c r="I10" s="24">
        <v>20</v>
      </c>
      <c r="J10" s="24">
        <v>20</v>
      </c>
      <c r="K10" s="24">
        <v>20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20</v>
      </c>
      <c r="R10" s="24">
        <v>19</v>
      </c>
      <c r="S10" s="24">
        <v>19</v>
      </c>
      <c r="T10" s="24">
        <v>0</v>
      </c>
      <c r="U10" s="24">
        <v>0</v>
      </c>
      <c r="V10" s="90">
        <f t="shared" si="0"/>
        <v>180</v>
      </c>
      <c r="W10" s="61">
        <f t="shared" si="1"/>
        <v>0</v>
      </c>
      <c r="X10" s="61">
        <f t="shared" si="2"/>
        <v>0</v>
      </c>
      <c r="Y10" s="62">
        <f t="shared" si="3"/>
        <v>180</v>
      </c>
    </row>
    <row r="11" spans="1:25" x14ac:dyDescent="0.25">
      <c r="A11" s="10">
        <v>7</v>
      </c>
      <c r="B11" s="32" t="s">
        <v>57</v>
      </c>
      <c r="C11" s="33">
        <v>8831</v>
      </c>
      <c r="D11" s="33">
        <v>357</v>
      </c>
      <c r="E11" s="33" t="s">
        <v>6</v>
      </c>
      <c r="F11" s="17">
        <v>16</v>
      </c>
      <c r="G11" s="24">
        <v>17</v>
      </c>
      <c r="H11" s="24">
        <v>16</v>
      </c>
      <c r="I11" s="24">
        <v>16</v>
      </c>
      <c r="J11" s="24">
        <v>16</v>
      </c>
      <c r="K11" s="24">
        <v>19</v>
      </c>
      <c r="L11" s="24">
        <v>0</v>
      </c>
      <c r="M11" s="24">
        <v>0</v>
      </c>
      <c r="N11" s="24">
        <v>14</v>
      </c>
      <c r="O11" s="24">
        <v>17</v>
      </c>
      <c r="P11" s="24">
        <v>16</v>
      </c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90">
        <f t="shared" si="0"/>
        <v>147</v>
      </c>
      <c r="W11" s="61">
        <f t="shared" si="1"/>
        <v>0</v>
      </c>
      <c r="X11" s="61">
        <f t="shared" si="2"/>
        <v>0</v>
      </c>
      <c r="Y11" s="62">
        <f t="shared" si="3"/>
        <v>147</v>
      </c>
    </row>
    <row r="12" spans="1:25" x14ac:dyDescent="0.25">
      <c r="A12" s="10">
        <v>8</v>
      </c>
      <c r="B12" s="32" t="s">
        <v>81</v>
      </c>
      <c r="C12" s="33">
        <v>13330</v>
      </c>
      <c r="D12" s="33">
        <v>66</v>
      </c>
      <c r="E12" s="33" t="s">
        <v>6</v>
      </c>
      <c r="F12" s="17">
        <v>19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17</v>
      </c>
      <c r="O12" s="24">
        <v>16</v>
      </c>
      <c r="P12" s="24">
        <v>17</v>
      </c>
      <c r="Q12" s="24">
        <v>17</v>
      </c>
      <c r="R12" s="24">
        <v>16</v>
      </c>
      <c r="S12" s="24">
        <v>16</v>
      </c>
      <c r="T12" s="24">
        <v>0</v>
      </c>
      <c r="U12" s="24">
        <v>0</v>
      </c>
      <c r="V12" s="90">
        <f t="shared" si="0"/>
        <v>118</v>
      </c>
      <c r="W12" s="61">
        <f t="shared" si="1"/>
        <v>0</v>
      </c>
      <c r="X12" s="61">
        <f t="shared" si="2"/>
        <v>0</v>
      </c>
      <c r="Y12" s="62">
        <f t="shared" si="3"/>
        <v>118</v>
      </c>
    </row>
    <row r="13" spans="1:25" x14ac:dyDescent="0.25">
      <c r="A13" s="10">
        <v>9</v>
      </c>
      <c r="B13" s="15" t="s">
        <v>28</v>
      </c>
      <c r="C13" s="16">
        <v>2874</v>
      </c>
      <c r="D13" s="16">
        <v>79</v>
      </c>
      <c r="E13" s="33" t="s">
        <v>6</v>
      </c>
      <c r="F13" s="17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22</v>
      </c>
      <c r="O13" s="24">
        <v>19</v>
      </c>
      <c r="P13" s="24">
        <v>25</v>
      </c>
      <c r="Q13" s="24">
        <v>0</v>
      </c>
      <c r="R13" s="24">
        <v>18</v>
      </c>
      <c r="S13" s="24">
        <v>17</v>
      </c>
      <c r="T13" s="24">
        <v>0</v>
      </c>
      <c r="U13" s="24">
        <v>0</v>
      </c>
      <c r="V13" s="90">
        <f t="shared" si="0"/>
        <v>101</v>
      </c>
      <c r="W13" s="61">
        <f t="shared" si="1"/>
        <v>0</v>
      </c>
      <c r="X13" s="61">
        <f t="shared" si="2"/>
        <v>0</v>
      </c>
      <c r="Y13" s="62">
        <f t="shared" si="3"/>
        <v>101</v>
      </c>
    </row>
    <row r="14" spans="1:25" x14ac:dyDescent="0.25">
      <c r="A14" s="10">
        <v>10</v>
      </c>
      <c r="B14" s="15" t="s">
        <v>96</v>
      </c>
      <c r="C14" s="16">
        <v>3772</v>
      </c>
      <c r="D14" s="16">
        <v>101</v>
      </c>
      <c r="E14" s="16" t="s">
        <v>30</v>
      </c>
      <c r="F14" s="17">
        <v>0</v>
      </c>
      <c r="G14" s="24">
        <v>0</v>
      </c>
      <c r="H14" s="24">
        <v>0</v>
      </c>
      <c r="I14" s="24">
        <v>19</v>
      </c>
      <c r="J14" s="24">
        <v>19</v>
      </c>
      <c r="K14" s="24">
        <v>22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24">
        <v>0</v>
      </c>
      <c r="U14" s="24">
        <v>0</v>
      </c>
      <c r="V14" s="90">
        <f t="shared" si="0"/>
        <v>60</v>
      </c>
      <c r="W14" s="61">
        <f t="shared" si="1"/>
        <v>0</v>
      </c>
      <c r="X14" s="61">
        <f t="shared" si="2"/>
        <v>0</v>
      </c>
      <c r="Y14" s="62">
        <f t="shared" si="3"/>
        <v>60</v>
      </c>
    </row>
    <row r="15" spans="1:25" x14ac:dyDescent="0.25">
      <c r="A15" s="10">
        <v>11</v>
      </c>
      <c r="B15" s="41" t="s">
        <v>13</v>
      </c>
      <c r="C15" s="42">
        <v>2133</v>
      </c>
      <c r="D15" s="42">
        <v>747</v>
      </c>
      <c r="E15" s="46" t="s">
        <v>6</v>
      </c>
      <c r="F15" s="17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19</v>
      </c>
      <c r="O15" s="24">
        <v>20</v>
      </c>
      <c r="P15" s="24">
        <v>18</v>
      </c>
      <c r="Q15" s="24">
        <v>0</v>
      </c>
      <c r="R15" s="24">
        <v>0</v>
      </c>
      <c r="S15" s="24">
        <v>0</v>
      </c>
      <c r="T15" s="24">
        <v>0</v>
      </c>
      <c r="U15" s="24">
        <v>0</v>
      </c>
      <c r="V15" s="90">
        <f t="shared" si="0"/>
        <v>57</v>
      </c>
      <c r="W15" s="61">
        <f t="shared" si="1"/>
        <v>0</v>
      </c>
      <c r="X15" s="61">
        <f t="shared" si="2"/>
        <v>0</v>
      </c>
      <c r="Y15" s="62">
        <f t="shared" si="3"/>
        <v>57</v>
      </c>
    </row>
    <row r="16" spans="1:25" x14ac:dyDescent="0.25">
      <c r="A16" s="10">
        <v>12</v>
      </c>
      <c r="B16" s="15" t="s">
        <v>129</v>
      </c>
      <c r="C16" s="16">
        <v>16643</v>
      </c>
      <c r="D16" s="16">
        <v>357</v>
      </c>
      <c r="E16" s="33" t="s">
        <v>6</v>
      </c>
      <c r="F16" s="17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16</v>
      </c>
      <c r="O16" s="24">
        <v>15</v>
      </c>
      <c r="P16" s="24">
        <v>19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90">
        <f t="shared" si="0"/>
        <v>50</v>
      </c>
      <c r="W16" s="61">
        <f t="shared" si="1"/>
        <v>0</v>
      </c>
      <c r="X16" s="61">
        <f t="shared" si="2"/>
        <v>0</v>
      </c>
      <c r="Y16" s="62">
        <f t="shared" si="3"/>
        <v>50</v>
      </c>
    </row>
    <row r="17" spans="1:25" x14ac:dyDescent="0.25">
      <c r="A17" s="10">
        <v>13</v>
      </c>
      <c r="B17" s="15" t="s">
        <v>29</v>
      </c>
      <c r="C17" s="16">
        <v>1453</v>
      </c>
      <c r="D17" s="16">
        <v>25</v>
      </c>
      <c r="E17" s="33" t="s">
        <v>6</v>
      </c>
      <c r="F17" s="17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16</v>
      </c>
      <c r="R17" s="24">
        <v>13</v>
      </c>
      <c r="S17" s="24">
        <v>15</v>
      </c>
      <c r="T17" s="24">
        <v>0</v>
      </c>
      <c r="U17" s="24">
        <v>0</v>
      </c>
      <c r="V17" s="90">
        <f t="shared" si="0"/>
        <v>44</v>
      </c>
      <c r="W17" s="61">
        <f t="shared" si="1"/>
        <v>0</v>
      </c>
      <c r="X17" s="61">
        <f t="shared" si="2"/>
        <v>0</v>
      </c>
      <c r="Y17" s="62">
        <f t="shared" si="3"/>
        <v>44</v>
      </c>
    </row>
    <row r="18" spans="1:25" x14ac:dyDescent="0.25">
      <c r="A18" s="10">
        <v>14</v>
      </c>
      <c r="B18" s="15" t="s">
        <v>131</v>
      </c>
      <c r="C18" s="16">
        <v>6060</v>
      </c>
      <c r="D18" s="16">
        <v>300</v>
      </c>
      <c r="E18" s="16" t="s">
        <v>30</v>
      </c>
      <c r="F18" s="17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20</v>
      </c>
      <c r="M18" s="24">
        <v>20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90">
        <f t="shared" si="0"/>
        <v>40</v>
      </c>
      <c r="W18" s="61">
        <f t="shared" si="1"/>
        <v>0</v>
      </c>
      <c r="X18" s="61">
        <f t="shared" si="2"/>
        <v>0</v>
      </c>
      <c r="Y18" s="62">
        <f t="shared" si="3"/>
        <v>40</v>
      </c>
    </row>
    <row r="19" spans="1:25" x14ac:dyDescent="0.25">
      <c r="A19" s="10">
        <v>15</v>
      </c>
      <c r="B19" s="15" t="s">
        <v>169</v>
      </c>
      <c r="C19" s="16">
        <v>2951</v>
      </c>
      <c r="D19" s="16">
        <v>45</v>
      </c>
      <c r="E19" s="16" t="s">
        <v>30</v>
      </c>
      <c r="F19" s="17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19</v>
      </c>
      <c r="M19" s="24">
        <v>18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90">
        <f t="shared" si="0"/>
        <v>37</v>
      </c>
      <c r="W19" s="61">
        <f t="shared" si="1"/>
        <v>0</v>
      </c>
      <c r="X19" s="61">
        <f t="shared" si="2"/>
        <v>0</v>
      </c>
      <c r="Y19" s="62">
        <f t="shared" si="3"/>
        <v>37</v>
      </c>
    </row>
    <row r="20" spans="1:25" x14ac:dyDescent="0.25">
      <c r="A20" s="10">
        <v>16</v>
      </c>
      <c r="B20" s="15" t="s">
        <v>170</v>
      </c>
      <c r="C20" s="16">
        <v>2609</v>
      </c>
      <c r="D20" s="16">
        <v>94</v>
      </c>
      <c r="E20" s="16" t="s">
        <v>30</v>
      </c>
      <c r="F20" s="17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17</v>
      </c>
      <c r="M20" s="24">
        <v>17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90">
        <f t="shared" si="0"/>
        <v>34</v>
      </c>
      <c r="W20" s="61">
        <f t="shared" si="1"/>
        <v>0</v>
      </c>
      <c r="X20" s="61">
        <f t="shared" si="2"/>
        <v>0</v>
      </c>
      <c r="Y20" s="62">
        <f t="shared" si="3"/>
        <v>34</v>
      </c>
    </row>
    <row r="21" spans="1:25" ht="15.75" thickBot="1" x14ac:dyDescent="0.3">
      <c r="A21" s="87">
        <v>17</v>
      </c>
      <c r="B21" s="25" t="s">
        <v>22</v>
      </c>
      <c r="C21" s="26">
        <v>4380</v>
      </c>
      <c r="D21" s="26">
        <v>21</v>
      </c>
      <c r="E21" s="26" t="s">
        <v>6</v>
      </c>
      <c r="F21" s="96">
        <v>0</v>
      </c>
      <c r="G21" s="97">
        <v>0</v>
      </c>
      <c r="H21" s="97">
        <v>0</v>
      </c>
      <c r="I21" s="97">
        <v>0</v>
      </c>
      <c r="J21" s="97">
        <v>0</v>
      </c>
      <c r="K21" s="97">
        <v>0</v>
      </c>
      <c r="L21" s="97">
        <v>0</v>
      </c>
      <c r="M21" s="97">
        <v>0</v>
      </c>
      <c r="N21" s="97">
        <v>0</v>
      </c>
      <c r="O21" s="97">
        <v>0</v>
      </c>
      <c r="P21" s="97">
        <v>0</v>
      </c>
      <c r="Q21" s="97">
        <v>0</v>
      </c>
      <c r="R21" s="97">
        <v>0</v>
      </c>
      <c r="S21" s="97">
        <v>0</v>
      </c>
      <c r="T21" s="97">
        <v>0</v>
      </c>
      <c r="U21" s="97">
        <v>0</v>
      </c>
      <c r="V21" s="99">
        <f t="shared" si="0"/>
        <v>0</v>
      </c>
      <c r="W21" s="100">
        <f t="shared" si="1"/>
        <v>0</v>
      </c>
      <c r="X21" s="100">
        <f t="shared" si="2"/>
        <v>0</v>
      </c>
      <c r="Y21" s="101">
        <f t="shared" si="3"/>
        <v>0</v>
      </c>
    </row>
    <row r="22" spans="1:25" x14ac:dyDescent="0.25">
      <c r="A22" s="84"/>
      <c r="F22" s="138">
        <v>9</v>
      </c>
      <c r="G22" s="138"/>
      <c r="H22" s="138"/>
      <c r="I22" s="138">
        <v>7</v>
      </c>
      <c r="J22" s="138"/>
      <c r="K22" s="138"/>
      <c r="L22" s="138">
        <v>8</v>
      </c>
      <c r="M22" s="138"/>
      <c r="N22" s="138">
        <v>9</v>
      </c>
      <c r="O22" s="138"/>
      <c r="P22" s="138"/>
      <c r="Q22" s="138">
        <v>10</v>
      </c>
      <c r="R22" s="138"/>
      <c r="S22" s="138"/>
      <c r="T22" s="138">
        <v>0</v>
      </c>
      <c r="U22" s="138"/>
      <c r="V22" s="60"/>
      <c r="W22" s="60"/>
      <c r="X22" s="60"/>
      <c r="Y22" s="47">
        <f>AVERAGE(F22:U22)</f>
        <v>7.166666666666667</v>
      </c>
    </row>
    <row r="24" spans="1:25" x14ac:dyDescent="0.25">
      <c r="D24" s="151" t="s">
        <v>7</v>
      </c>
      <c r="E24" s="151"/>
      <c r="F24" s="151"/>
      <c r="G24" s="151"/>
      <c r="H24" s="151"/>
    </row>
    <row r="25" spans="1:25" ht="15" customHeight="1" x14ac:dyDescent="0.25">
      <c r="D25" s="151"/>
      <c r="E25" s="151"/>
      <c r="F25" s="151"/>
      <c r="G25" s="151"/>
      <c r="H25" s="151"/>
    </row>
  </sheetData>
  <sortState ref="B5:Y21">
    <sortCondition descending="1" ref="Y5:Y21"/>
  </sortState>
  <mergeCells count="24">
    <mergeCell ref="T22:U22"/>
    <mergeCell ref="Q22:S22"/>
    <mergeCell ref="D24:H25"/>
    <mergeCell ref="F3:H3"/>
    <mergeCell ref="F22:H22"/>
    <mergeCell ref="I22:K22"/>
    <mergeCell ref="L22:M22"/>
    <mergeCell ref="N22:P22"/>
    <mergeCell ref="D1:Y1"/>
    <mergeCell ref="F2:H2"/>
    <mergeCell ref="I3:K3"/>
    <mergeCell ref="I2:K2"/>
    <mergeCell ref="L2:M2"/>
    <mergeCell ref="L3:M3"/>
    <mergeCell ref="N2:P2"/>
    <mergeCell ref="N3:P3"/>
    <mergeCell ref="Q2:S2"/>
    <mergeCell ref="Q3:S3"/>
    <mergeCell ref="V2:V4"/>
    <mergeCell ref="X2:X4"/>
    <mergeCell ref="Y2:Y4"/>
    <mergeCell ref="T3:U3"/>
    <mergeCell ref="W2:W4"/>
    <mergeCell ref="T2:U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selection activeCell="B4" sqref="B4"/>
    </sheetView>
  </sheetViews>
  <sheetFormatPr defaultRowHeight="15" x14ac:dyDescent="0.25"/>
  <cols>
    <col min="1" max="1" width="4.7109375" bestFit="1" customWidth="1"/>
    <col min="2" max="2" width="21" bestFit="1" customWidth="1"/>
    <col min="6" max="7" width="7" customWidth="1"/>
    <col min="8" max="8" width="6.5703125" customWidth="1"/>
    <col min="9" max="9" width="7.140625" customWidth="1"/>
    <col min="10" max="10" width="7" style="27" customWidth="1"/>
    <col min="11" max="11" width="6.42578125" customWidth="1"/>
    <col min="12" max="12" width="7.140625" customWidth="1"/>
    <col min="13" max="13" width="7" customWidth="1"/>
    <col min="14" max="15" width="6.5703125" customWidth="1"/>
    <col min="16" max="16" width="7.140625" customWidth="1"/>
    <col min="17" max="24" width="6.42578125" customWidth="1"/>
    <col min="25" max="25" width="6.5703125" bestFit="1" customWidth="1"/>
    <col min="26" max="26" width="38.5703125" bestFit="1" customWidth="1"/>
  </cols>
  <sheetData>
    <row r="1" spans="1:26" ht="21" customHeight="1" thickBot="1" x14ac:dyDescent="0.3">
      <c r="A1" s="91"/>
      <c r="B1" s="92"/>
      <c r="C1" s="92"/>
      <c r="D1" s="161" t="s">
        <v>66</v>
      </c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2"/>
    </row>
    <row r="2" spans="1:26" ht="15" customHeight="1" x14ac:dyDescent="0.25">
      <c r="A2" s="93"/>
      <c r="B2" s="94"/>
      <c r="C2" s="95"/>
      <c r="D2" s="95"/>
      <c r="E2" s="95"/>
      <c r="F2" s="139" t="s">
        <v>56</v>
      </c>
      <c r="G2" s="140"/>
      <c r="H2" s="141"/>
      <c r="I2" s="148" t="s">
        <v>56</v>
      </c>
      <c r="J2" s="149"/>
      <c r="K2" s="150"/>
      <c r="L2" s="148" t="s">
        <v>56</v>
      </c>
      <c r="M2" s="150"/>
      <c r="N2" s="139" t="s">
        <v>56</v>
      </c>
      <c r="O2" s="140"/>
      <c r="P2" s="141"/>
      <c r="Q2" s="148" t="s">
        <v>56</v>
      </c>
      <c r="R2" s="149"/>
      <c r="S2" s="150"/>
      <c r="T2" s="148" t="s">
        <v>56</v>
      </c>
      <c r="U2" s="150"/>
      <c r="V2" s="152" t="s">
        <v>146</v>
      </c>
      <c r="W2" s="155" t="s">
        <v>147</v>
      </c>
      <c r="X2" s="155" t="s">
        <v>147</v>
      </c>
      <c r="Y2" s="158" t="s">
        <v>0</v>
      </c>
    </row>
    <row r="3" spans="1:26" ht="15.75" thickBot="1" x14ac:dyDescent="0.3">
      <c r="A3" s="93"/>
      <c r="B3" s="94"/>
      <c r="C3" s="95"/>
      <c r="D3" s="95"/>
      <c r="E3" s="95"/>
      <c r="F3" s="144">
        <v>43135</v>
      </c>
      <c r="G3" s="145"/>
      <c r="H3" s="146"/>
      <c r="I3" s="142">
        <v>43184</v>
      </c>
      <c r="J3" s="147"/>
      <c r="K3" s="143"/>
      <c r="L3" s="142">
        <v>43197</v>
      </c>
      <c r="M3" s="143"/>
      <c r="N3" s="144">
        <v>43212</v>
      </c>
      <c r="O3" s="145"/>
      <c r="P3" s="146"/>
      <c r="Q3" s="142">
        <v>43310</v>
      </c>
      <c r="R3" s="147"/>
      <c r="S3" s="143"/>
      <c r="T3" s="142">
        <v>43415</v>
      </c>
      <c r="U3" s="143"/>
      <c r="V3" s="153"/>
      <c r="W3" s="156"/>
      <c r="X3" s="156"/>
      <c r="Y3" s="159"/>
    </row>
    <row r="4" spans="1:26" ht="45.75" thickBot="1" x14ac:dyDescent="0.3">
      <c r="A4" s="4" t="s">
        <v>1</v>
      </c>
      <c r="B4" s="5" t="s">
        <v>2</v>
      </c>
      <c r="C4" s="6" t="s">
        <v>3</v>
      </c>
      <c r="D4" s="6" t="s">
        <v>4</v>
      </c>
      <c r="E4" s="6" t="s">
        <v>5</v>
      </c>
      <c r="F4" s="7" t="s">
        <v>9</v>
      </c>
      <c r="G4" s="22" t="s">
        <v>10</v>
      </c>
      <c r="H4" s="7" t="s">
        <v>72</v>
      </c>
      <c r="I4" s="22" t="s">
        <v>9</v>
      </c>
      <c r="J4" s="7" t="s">
        <v>10</v>
      </c>
      <c r="K4" s="22" t="s">
        <v>72</v>
      </c>
      <c r="L4" s="7" t="s">
        <v>9</v>
      </c>
      <c r="M4" s="22" t="s">
        <v>10</v>
      </c>
      <c r="N4" s="7" t="s">
        <v>9</v>
      </c>
      <c r="O4" s="22" t="s">
        <v>10</v>
      </c>
      <c r="P4" s="7" t="s">
        <v>72</v>
      </c>
      <c r="Q4" s="22" t="s">
        <v>9</v>
      </c>
      <c r="R4" s="35" t="s">
        <v>10</v>
      </c>
      <c r="S4" s="35" t="s">
        <v>72</v>
      </c>
      <c r="T4" s="35" t="s">
        <v>9</v>
      </c>
      <c r="U4" s="35" t="s">
        <v>10</v>
      </c>
      <c r="V4" s="154"/>
      <c r="W4" s="157"/>
      <c r="X4" s="157"/>
      <c r="Y4" s="160"/>
    </row>
    <row r="5" spans="1:26" x14ac:dyDescent="0.25">
      <c r="A5" s="10">
        <v>1</v>
      </c>
      <c r="B5" s="11" t="s">
        <v>50</v>
      </c>
      <c r="C5" s="12">
        <v>1008</v>
      </c>
      <c r="D5" s="12">
        <v>47</v>
      </c>
      <c r="E5" s="38" t="s">
        <v>6</v>
      </c>
      <c r="F5" s="13">
        <v>25</v>
      </c>
      <c r="G5" s="23">
        <v>25</v>
      </c>
      <c r="H5" s="23">
        <v>25</v>
      </c>
      <c r="I5" s="23">
        <v>20</v>
      </c>
      <c r="J5" s="136">
        <v>19</v>
      </c>
      <c r="K5" s="23">
        <v>19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  <c r="U5" s="23">
        <v>0</v>
      </c>
      <c r="V5" s="90">
        <f t="shared" ref="V5:V14" si="0">SUM(F5:U5)</f>
        <v>133</v>
      </c>
      <c r="W5" s="61">
        <f t="shared" ref="W5:W14" si="1">SMALL(IF(ISBLANK(F5:U5),0,F5:U5),1)</f>
        <v>0</v>
      </c>
      <c r="X5" s="61">
        <f t="shared" ref="X5:X14" si="2">SMALL(IF(ISBLANK(F5:U5),0,F5:U5),2)</f>
        <v>0</v>
      </c>
      <c r="Y5" s="62">
        <f t="shared" ref="Y5:Y14" si="3">SUM(V5-X5)</f>
        <v>133</v>
      </c>
    </row>
    <row r="6" spans="1:26" x14ac:dyDescent="0.25">
      <c r="A6" s="10">
        <v>2</v>
      </c>
      <c r="B6" s="15" t="s">
        <v>127</v>
      </c>
      <c r="C6" s="16">
        <v>1572</v>
      </c>
      <c r="D6" s="16">
        <v>32</v>
      </c>
      <c r="E6" s="33" t="s">
        <v>6</v>
      </c>
      <c r="F6" s="17">
        <v>0</v>
      </c>
      <c r="G6" s="24">
        <v>0</v>
      </c>
      <c r="H6" s="24">
        <v>0</v>
      </c>
      <c r="I6" s="24">
        <v>22</v>
      </c>
      <c r="J6" s="137">
        <v>22</v>
      </c>
      <c r="K6" s="24">
        <v>25</v>
      </c>
      <c r="L6" s="24">
        <v>22</v>
      </c>
      <c r="M6" s="24">
        <v>22</v>
      </c>
      <c r="N6" s="24">
        <v>0</v>
      </c>
      <c r="O6" s="24">
        <v>0</v>
      </c>
      <c r="P6" s="24">
        <v>0</v>
      </c>
      <c r="Q6" s="24">
        <v>0</v>
      </c>
      <c r="R6" s="24">
        <v>0</v>
      </c>
      <c r="S6" s="24">
        <v>0</v>
      </c>
      <c r="T6" s="24">
        <v>0</v>
      </c>
      <c r="U6" s="24">
        <v>0</v>
      </c>
      <c r="V6" s="90">
        <f t="shared" si="0"/>
        <v>113</v>
      </c>
      <c r="W6" s="61">
        <f t="shared" si="1"/>
        <v>0</v>
      </c>
      <c r="X6" s="61">
        <f t="shared" si="2"/>
        <v>0</v>
      </c>
      <c r="Y6" s="62">
        <f t="shared" si="3"/>
        <v>113</v>
      </c>
    </row>
    <row r="7" spans="1:26" x14ac:dyDescent="0.25">
      <c r="A7" s="10">
        <v>3</v>
      </c>
      <c r="B7" s="15" t="s">
        <v>90</v>
      </c>
      <c r="C7" s="16">
        <v>2419</v>
      </c>
      <c r="D7" s="16">
        <v>122</v>
      </c>
      <c r="E7" s="33" t="s">
        <v>6</v>
      </c>
      <c r="F7" s="17">
        <v>0</v>
      </c>
      <c r="G7" s="24">
        <v>0</v>
      </c>
      <c r="H7" s="24">
        <v>0</v>
      </c>
      <c r="I7" s="24">
        <v>19</v>
      </c>
      <c r="J7" s="137">
        <v>20</v>
      </c>
      <c r="K7" s="24">
        <v>20</v>
      </c>
      <c r="L7" s="24">
        <v>20</v>
      </c>
      <c r="M7" s="24">
        <v>25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4">
        <v>0</v>
      </c>
      <c r="T7" s="24">
        <v>0</v>
      </c>
      <c r="U7" s="24">
        <v>0</v>
      </c>
      <c r="V7" s="90">
        <f t="shared" si="0"/>
        <v>104</v>
      </c>
      <c r="W7" s="61">
        <f t="shared" si="1"/>
        <v>0</v>
      </c>
      <c r="X7" s="61">
        <f t="shared" si="2"/>
        <v>0</v>
      </c>
      <c r="Y7" s="62">
        <f t="shared" si="3"/>
        <v>104</v>
      </c>
    </row>
    <row r="8" spans="1:26" x14ac:dyDescent="0.25">
      <c r="A8" s="10">
        <v>5</v>
      </c>
      <c r="B8" s="32" t="s">
        <v>35</v>
      </c>
      <c r="C8" s="33">
        <v>403683</v>
      </c>
      <c r="D8" s="33">
        <v>58</v>
      </c>
      <c r="E8" s="33" t="s">
        <v>6</v>
      </c>
      <c r="F8" s="17">
        <v>0</v>
      </c>
      <c r="G8" s="24">
        <v>0</v>
      </c>
      <c r="H8" s="24">
        <v>0</v>
      </c>
      <c r="I8" s="24">
        <v>25</v>
      </c>
      <c r="J8" s="137">
        <v>25</v>
      </c>
      <c r="K8" s="24">
        <v>22</v>
      </c>
      <c r="L8" s="24">
        <v>0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4">
        <v>0</v>
      </c>
      <c r="T8" s="24">
        <v>0</v>
      </c>
      <c r="U8" s="24">
        <v>0</v>
      </c>
      <c r="V8" s="90">
        <f t="shared" si="0"/>
        <v>72</v>
      </c>
      <c r="W8" s="61">
        <f t="shared" si="1"/>
        <v>0</v>
      </c>
      <c r="X8" s="61">
        <f t="shared" si="2"/>
        <v>0</v>
      </c>
      <c r="Y8" s="62">
        <f t="shared" si="3"/>
        <v>72</v>
      </c>
    </row>
    <row r="9" spans="1:26" x14ac:dyDescent="0.25">
      <c r="A9" s="10">
        <v>6</v>
      </c>
      <c r="B9" s="15" t="s">
        <v>128</v>
      </c>
      <c r="C9" s="16">
        <v>2606</v>
      </c>
      <c r="D9" s="16">
        <v>24</v>
      </c>
      <c r="E9" s="16" t="s">
        <v>30</v>
      </c>
      <c r="F9" s="17">
        <v>0</v>
      </c>
      <c r="G9" s="24">
        <v>0</v>
      </c>
      <c r="H9" s="24">
        <v>0</v>
      </c>
      <c r="I9" s="24">
        <v>18</v>
      </c>
      <c r="J9" s="24">
        <v>18</v>
      </c>
      <c r="K9" s="24">
        <v>18</v>
      </c>
      <c r="L9" s="24">
        <v>15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4">
        <v>0</v>
      </c>
      <c r="U9" s="24">
        <v>0</v>
      </c>
      <c r="V9" s="90">
        <f t="shared" si="0"/>
        <v>69</v>
      </c>
      <c r="W9" s="61">
        <f t="shared" si="1"/>
        <v>0</v>
      </c>
      <c r="X9" s="61">
        <f t="shared" si="2"/>
        <v>0</v>
      </c>
      <c r="Y9" s="62">
        <f t="shared" si="3"/>
        <v>69</v>
      </c>
    </row>
    <row r="10" spans="1:26" x14ac:dyDescent="0.25">
      <c r="A10" s="10">
        <v>7</v>
      </c>
      <c r="B10" s="15" t="s">
        <v>171</v>
      </c>
      <c r="C10" s="16">
        <v>2520</v>
      </c>
      <c r="D10" s="16">
        <v>151</v>
      </c>
      <c r="E10" s="16" t="s">
        <v>30</v>
      </c>
      <c r="F10" s="17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25</v>
      </c>
      <c r="M10" s="24">
        <v>20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90">
        <f t="shared" si="0"/>
        <v>45</v>
      </c>
      <c r="W10" s="61">
        <f t="shared" si="1"/>
        <v>0</v>
      </c>
      <c r="X10" s="61">
        <f t="shared" si="2"/>
        <v>0</v>
      </c>
      <c r="Y10" s="62">
        <f t="shared" si="3"/>
        <v>45</v>
      </c>
    </row>
    <row r="11" spans="1:26" x14ac:dyDescent="0.25">
      <c r="A11" s="10">
        <v>8</v>
      </c>
      <c r="B11" s="41" t="s">
        <v>132</v>
      </c>
      <c r="C11" s="42">
        <v>2373</v>
      </c>
      <c r="D11" s="42">
        <v>26</v>
      </c>
      <c r="E11" s="42" t="s">
        <v>30</v>
      </c>
      <c r="F11" s="43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19</v>
      </c>
      <c r="M11" s="44">
        <v>18</v>
      </c>
      <c r="N11" s="44">
        <v>0</v>
      </c>
      <c r="O11" s="44">
        <v>0</v>
      </c>
      <c r="P11" s="44">
        <v>0</v>
      </c>
      <c r="Q11" s="44">
        <v>0</v>
      </c>
      <c r="R11" s="44">
        <v>0</v>
      </c>
      <c r="S11" s="44">
        <v>0</v>
      </c>
      <c r="T11" s="44">
        <v>0</v>
      </c>
      <c r="U11" s="44">
        <v>0</v>
      </c>
      <c r="V11" s="90">
        <f t="shared" si="0"/>
        <v>37</v>
      </c>
      <c r="W11" s="61">
        <f t="shared" si="1"/>
        <v>0</v>
      </c>
      <c r="X11" s="61">
        <f t="shared" si="2"/>
        <v>0</v>
      </c>
      <c r="Y11" s="62">
        <f t="shared" si="3"/>
        <v>37</v>
      </c>
    </row>
    <row r="12" spans="1:26" x14ac:dyDescent="0.25">
      <c r="A12" s="10">
        <v>9</v>
      </c>
      <c r="B12" s="41" t="s">
        <v>173</v>
      </c>
      <c r="C12" s="42">
        <v>5658</v>
      </c>
      <c r="D12" s="42">
        <v>75</v>
      </c>
      <c r="E12" s="42" t="s">
        <v>30</v>
      </c>
      <c r="F12" s="43">
        <v>0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">
        <v>17</v>
      </c>
      <c r="M12" s="44">
        <v>19</v>
      </c>
      <c r="N12" s="44">
        <v>0</v>
      </c>
      <c r="O12" s="44">
        <v>0</v>
      </c>
      <c r="P12" s="44">
        <v>0</v>
      </c>
      <c r="Q12" s="44">
        <v>0</v>
      </c>
      <c r="R12" s="44">
        <v>0</v>
      </c>
      <c r="S12" s="44">
        <v>0</v>
      </c>
      <c r="T12" s="44">
        <v>0</v>
      </c>
      <c r="U12" s="44">
        <v>0</v>
      </c>
      <c r="V12" s="90">
        <f t="shared" si="0"/>
        <v>36</v>
      </c>
      <c r="W12" s="61">
        <f t="shared" si="1"/>
        <v>0</v>
      </c>
      <c r="X12" s="61">
        <f t="shared" si="2"/>
        <v>0</v>
      </c>
      <c r="Y12" s="62">
        <f t="shared" si="3"/>
        <v>36</v>
      </c>
    </row>
    <row r="13" spans="1:26" x14ac:dyDescent="0.25">
      <c r="A13" s="10">
        <v>10</v>
      </c>
      <c r="B13" s="41" t="s">
        <v>172</v>
      </c>
      <c r="C13" s="42">
        <v>1613</v>
      </c>
      <c r="D13" s="42">
        <v>39</v>
      </c>
      <c r="E13" s="42" t="s">
        <v>30</v>
      </c>
      <c r="F13" s="43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18</v>
      </c>
      <c r="M13" s="44">
        <v>17</v>
      </c>
      <c r="N13" s="44">
        <v>0</v>
      </c>
      <c r="O13" s="44">
        <v>0</v>
      </c>
      <c r="P13" s="44">
        <v>0</v>
      </c>
      <c r="Q13" s="44">
        <v>0</v>
      </c>
      <c r="R13" s="44">
        <v>0</v>
      </c>
      <c r="S13" s="44">
        <v>0</v>
      </c>
      <c r="T13" s="44">
        <v>0</v>
      </c>
      <c r="U13" s="44">
        <v>0</v>
      </c>
      <c r="V13" s="90">
        <f t="shared" si="0"/>
        <v>35</v>
      </c>
      <c r="W13" s="61">
        <f t="shared" si="1"/>
        <v>0</v>
      </c>
      <c r="X13" s="61">
        <f t="shared" si="2"/>
        <v>0</v>
      </c>
      <c r="Y13" s="62">
        <f t="shared" si="3"/>
        <v>35</v>
      </c>
    </row>
    <row r="14" spans="1:26" ht="15.75" thickBot="1" x14ac:dyDescent="0.3">
      <c r="A14" s="87">
        <v>11</v>
      </c>
      <c r="B14" s="68" t="s">
        <v>174</v>
      </c>
      <c r="C14" s="88">
        <v>10021</v>
      </c>
      <c r="D14" s="88">
        <v>57</v>
      </c>
      <c r="E14" s="88" t="s">
        <v>30</v>
      </c>
      <c r="F14" s="96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16</v>
      </c>
      <c r="M14" s="97">
        <v>16</v>
      </c>
      <c r="N14" s="97">
        <v>0</v>
      </c>
      <c r="O14" s="97">
        <v>0</v>
      </c>
      <c r="P14" s="97">
        <v>0</v>
      </c>
      <c r="Q14" s="97">
        <v>0</v>
      </c>
      <c r="R14" s="97">
        <v>0</v>
      </c>
      <c r="S14" s="97">
        <v>0</v>
      </c>
      <c r="T14" s="97">
        <v>0</v>
      </c>
      <c r="U14" s="97">
        <v>0</v>
      </c>
      <c r="V14" s="99">
        <f t="shared" si="0"/>
        <v>32</v>
      </c>
      <c r="W14" s="100">
        <f t="shared" si="1"/>
        <v>0</v>
      </c>
      <c r="X14" s="100">
        <f t="shared" si="2"/>
        <v>0</v>
      </c>
      <c r="Y14" s="101">
        <f t="shared" si="3"/>
        <v>32</v>
      </c>
    </row>
    <row r="15" spans="1:26" x14ac:dyDescent="0.25">
      <c r="F15" s="138">
        <v>1</v>
      </c>
      <c r="G15" s="138"/>
      <c r="H15" s="138"/>
      <c r="I15" s="138">
        <v>5</v>
      </c>
      <c r="J15" s="138"/>
      <c r="K15" s="138"/>
      <c r="L15" s="138">
        <v>8</v>
      </c>
      <c r="M15" s="138"/>
      <c r="N15" s="138">
        <v>0</v>
      </c>
      <c r="O15" s="138"/>
      <c r="P15" s="138"/>
      <c r="Q15" s="138">
        <v>0</v>
      </c>
      <c r="R15" s="138"/>
      <c r="S15" s="138"/>
      <c r="T15" s="138">
        <v>0</v>
      </c>
      <c r="U15" s="138"/>
      <c r="V15" s="60"/>
      <c r="W15" s="60"/>
      <c r="X15" s="60"/>
      <c r="Y15" s="64">
        <f>AVERAGE(F15:U15)</f>
        <v>2.3333333333333335</v>
      </c>
      <c r="Z15" s="65" t="s">
        <v>148</v>
      </c>
    </row>
    <row r="16" spans="1:26" x14ac:dyDescent="0.25">
      <c r="D16" s="151" t="s">
        <v>7</v>
      </c>
      <c r="E16" s="151"/>
      <c r="F16" s="151"/>
      <c r="G16" s="151"/>
      <c r="H16" s="151"/>
    </row>
    <row r="17" spans="4:8" ht="15" customHeight="1" x14ac:dyDescent="0.25">
      <c r="D17" s="151"/>
      <c r="E17" s="151"/>
      <c r="F17" s="151"/>
      <c r="G17" s="151"/>
      <c r="H17" s="151"/>
    </row>
  </sheetData>
  <sortState ref="B5:Y15">
    <sortCondition descending="1" ref="Y5:Y15"/>
  </sortState>
  <mergeCells count="24">
    <mergeCell ref="W2:W4"/>
    <mergeCell ref="Q3:S3"/>
    <mergeCell ref="N15:P15"/>
    <mergeCell ref="Q15:S15"/>
    <mergeCell ref="D1:Y1"/>
    <mergeCell ref="F2:H2"/>
    <mergeCell ref="F3:H3"/>
    <mergeCell ref="L2:M2"/>
    <mergeCell ref="L3:M3"/>
    <mergeCell ref="L15:M15"/>
    <mergeCell ref="N2:P2"/>
    <mergeCell ref="N3:P3"/>
    <mergeCell ref="Q2:S2"/>
    <mergeCell ref="V2:V4"/>
    <mergeCell ref="X2:X4"/>
    <mergeCell ref="Y2:Y4"/>
    <mergeCell ref="T3:U3"/>
    <mergeCell ref="D16:H17"/>
    <mergeCell ref="F15:H15"/>
    <mergeCell ref="I2:K2"/>
    <mergeCell ref="I3:K3"/>
    <mergeCell ref="I15:K15"/>
    <mergeCell ref="T2:U2"/>
    <mergeCell ref="T15:U15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workbookViewId="0">
      <selection activeCell="B4" sqref="B4"/>
    </sheetView>
  </sheetViews>
  <sheetFormatPr defaultRowHeight="15" x14ac:dyDescent="0.25"/>
  <cols>
    <col min="1" max="1" width="4.7109375" bestFit="1" customWidth="1"/>
    <col min="2" max="2" width="21" bestFit="1" customWidth="1"/>
    <col min="6" max="6" width="6.140625" customWidth="1"/>
    <col min="7" max="7" width="6.5703125" customWidth="1"/>
    <col min="8" max="8" width="6.85546875" customWidth="1"/>
    <col min="9" max="9" width="6.7109375" customWidth="1"/>
    <col min="10" max="10" width="6.85546875" customWidth="1"/>
    <col min="11" max="11" width="6.42578125" customWidth="1"/>
    <col min="12" max="12" width="6.5703125" bestFit="1" customWidth="1"/>
    <col min="13" max="13" width="6.42578125" customWidth="1"/>
    <col min="14" max="14" width="7.140625" customWidth="1"/>
    <col min="15" max="16" width="6.85546875" customWidth="1"/>
    <col min="17" max="24" width="6.42578125" customWidth="1"/>
    <col min="26" max="26" width="38.5703125" bestFit="1" customWidth="1"/>
  </cols>
  <sheetData>
    <row r="1" spans="1:25" ht="21" customHeight="1" thickBot="1" x14ac:dyDescent="0.3">
      <c r="A1" s="91"/>
      <c r="B1" s="92"/>
      <c r="C1" s="92"/>
      <c r="D1" s="161" t="s">
        <v>67</v>
      </c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2"/>
    </row>
    <row r="2" spans="1:25" ht="15" customHeight="1" x14ac:dyDescent="0.25">
      <c r="A2" s="93"/>
      <c r="B2" s="94"/>
      <c r="C2" s="95"/>
      <c r="D2" s="95"/>
      <c r="E2" s="95"/>
      <c r="F2" s="139" t="s">
        <v>56</v>
      </c>
      <c r="G2" s="140"/>
      <c r="H2" s="141"/>
      <c r="I2" s="148" t="s">
        <v>56</v>
      </c>
      <c r="J2" s="149"/>
      <c r="K2" s="150"/>
      <c r="L2" s="148" t="s">
        <v>56</v>
      </c>
      <c r="M2" s="150"/>
      <c r="N2" s="139" t="s">
        <v>56</v>
      </c>
      <c r="O2" s="140"/>
      <c r="P2" s="141"/>
      <c r="Q2" s="148" t="s">
        <v>56</v>
      </c>
      <c r="R2" s="149"/>
      <c r="S2" s="150"/>
      <c r="T2" s="148" t="s">
        <v>56</v>
      </c>
      <c r="U2" s="150"/>
      <c r="V2" s="152" t="s">
        <v>146</v>
      </c>
      <c r="W2" s="155" t="s">
        <v>147</v>
      </c>
      <c r="X2" s="155" t="s">
        <v>147</v>
      </c>
      <c r="Y2" s="158" t="s">
        <v>0</v>
      </c>
    </row>
    <row r="3" spans="1:25" ht="15.75" thickBot="1" x14ac:dyDescent="0.3">
      <c r="A3" s="93"/>
      <c r="B3" s="94"/>
      <c r="C3" s="95"/>
      <c r="D3" s="95"/>
      <c r="E3" s="95"/>
      <c r="F3" s="144">
        <v>43135</v>
      </c>
      <c r="G3" s="145"/>
      <c r="H3" s="146"/>
      <c r="I3" s="142">
        <v>43184</v>
      </c>
      <c r="J3" s="147"/>
      <c r="K3" s="143"/>
      <c r="L3" s="142">
        <v>43197</v>
      </c>
      <c r="M3" s="143"/>
      <c r="N3" s="144">
        <v>43212</v>
      </c>
      <c r="O3" s="145"/>
      <c r="P3" s="146"/>
      <c r="Q3" s="142">
        <v>43310</v>
      </c>
      <c r="R3" s="147"/>
      <c r="S3" s="143"/>
      <c r="T3" s="142">
        <v>43415</v>
      </c>
      <c r="U3" s="143"/>
      <c r="V3" s="153"/>
      <c r="W3" s="156"/>
      <c r="X3" s="156"/>
      <c r="Y3" s="159"/>
    </row>
    <row r="4" spans="1:25" ht="45.75" thickBot="1" x14ac:dyDescent="0.3">
      <c r="A4" s="4" t="s">
        <v>1</v>
      </c>
      <c r="B4" s="5" t="s">
        <v>2</v>
      </c>
      <c r="C4" s="6" t="s">
        <v>3</v>
      </c>
      <c r="D4" s="6" t="s">
        <v>4</v>
      </c>
      <c r="E4" s="6" t="s">
        <v>5</v>
      </c>
      <c r="F4" s="7" t="s">
        <v>9</v>
      </c>
      <c r="G4" s="22" t="s">
        <v>10</v>
      </c>
      <c r="H4" s="7" t="s">
        <v>72</v>
      </c>
      <c r="I4" s="22" t="s">
        <v>9</v>
      </c>
      <c r="J4" s="7" t="s">
        <v>10</v>
      </c>
      <c r="K4" s="22" t="s">
        <v>72</v>
      </c>
      <c r="L4" s="7" t="s">
        <v>9</v>
      </c>
      <c r="M4" s="22" t="s">
        <v>10</v>
      </c>
      <c r="N4" s="7" t="s">
        <v>9</v>
      </c>
      <c r="O4" s="22" t="s">
        <v>10</v>
      </c>
      <c r="P4" s="7" t="s">
        <v>72</v>
      </c>
      <c r="Q4" s="22" t="s">
        <v>9</v>
      </c>
      <c r="R4" s="35" t="s">
        <v>10</v>
      </c>
      <c r="S4" s="35" t="s">
        <v>72</v>
      </c>
      <c r="T4" s="35" t="s">
        <v>9</v>
      </c>
      <c r="U4" s="35" t="s">
        <v>10</v>
      </c>
      <c r="V4" s="154"/>
      <c r="W4" s="157"/>
      <c r="X4" s="157"/>
      <c r="Y4" s="160"/>
    </row>
    <row r="5" spans="1:25" x14ac:dyDescent="0.25">
      <c r="A5" s="10">
        <v>1</v>
      </c>
      <c r="B5" s="37" t="s">
        <v>39</v>
      </c>
      <c r="C5" s="38">
        <v>2653</v>
      </c>
      <c r="D5" s="38">
        <v>57</v>
      </c>
      <c r="E5" s="38" t="s">
        <v>6</v>
      </c>
      <c r="F5" s="13">
        <v>25</v>
      </c>
      <c r="G5" s="23">
        <v>25</v>
      </c>
      <c r="H5" s="23">
        <v>25</v>
      </c>
      <c r="I5" s="23">
        <v>20</v>
      </c>
      <c r="J5" s="23">
        <v>25</v>
      </c>
      <c r="K5" s="23">
        <v>25</v>
      </c>
      <c r="L5" s="23">
        <v>25</v>
      </c>
      <c r="M5" s="23">
        <v>25</v>
      </c>
      <c r="N5" s="23">
        <v>25</v>
      </c>
      <c r="O5" s="23">
        <v>25</v>
      </c>
      <c r="P5" s="23">
        <v>25</v>
      </c>
      <c r="Q5" s="23">
        <v>0</v>
      </c>
      <c r="R5" s="23">
        <v>0</v>
      </c>
      <c r="S5" s="23">
        <v>0</v>
      </c>
      <c r="T5" s="23">
        <v>0</v>
      </c>
      <c r="U5" s="23">
        <v>0</v>
      </c>
      <c r="V5" s="90">
        <f t="shared" ref="V5:V18" si="0">SUM(F5:U5)</f>
        <v>270</v>
      </c>
      <c r="W5" s="61">
        <f t="shared" ref="W5:W18" si="1">SMALL(IF(ISBLANK(F5:U5),0,F5:U5),1)</f>
        <v>0</v>
      </c>
      <c r="X5" s="61">
        <f t="shared" ref="X5:X18" si="2">SMALL(IF(ISBLANK(F5:U5),0,F5:U5),2)</f>
        <v>0</v>
      </c>
      <c r="Y5" s="62">
        <f t="shared" ref="Y5:Y18" si="3">SUM(V5-X5)</f>
        <v>270</v>
      </c>
    </row>
    <row r="6" spans="1:25" x14ac:dyDescent="0.25">
      <c r="A6" s="10">
        <v>2</v>
      </c>
      <c r="B6" s="15" t="s">
        <v>36</v>
      </c>
      <c r="C6" s="16">
        <v>4510</v>
      </c>
      <c r="D6" s="16">
        <v>316</v>
      </c>
      <c r="E6" s="33" t="s">
        <v>6</v>
      </c>
      <c r="F6" s="17">
        <v>19</v>
      </c>
      <c r="G6" s="24">
        <v>20</v>
      </c>
      <c r="H6" s="24">
        <v>20</v>
      </c>
      <c r="I6" s="24">
        <v>0</v>
      </c>
      <c r="J6" s="24">
        <v>19</v>
      </c>
      <c r="K6" s="24">
        <v>20</v>
      </c>
      <c r="L6" s="24">
        <v>15</v>
      </c>
      <c r="M6" s="24">
        <v>15</v>
      </c>
      <c r="N6" s="24">
        <v>22</v>
      </c>
      <c r="O6" s="24">
        <v>22</v>
      </c>
      <c r="P6" s="24">
        <v>22</v>
      </c>
      <c r="Q6" s="24">
        <v>0</v>
      </c>
      <c r="R6" s="24">
        <v>0</v>
      </c>
      <c r="S6" s="24">
        <v>0</v>
      </c>
      <c r="T6" s="24">
        <v>25</v>
      </c>
      <c r="U6" s="24">
        <v>25</v>
      </c>
      <c r="V6" s="90">
        <f t="shared" si="0"/>
        <v>244</v>
      </c>
      <c r="W6" s="61">
        <f t="shared" si="1"/>
        <v>0</v>
      </c>
      <c r="X6" s="61">
        <f t="shared" si="2"/>
        <v>0</v>
      </c>
      <c r="Y6" s="62">
        <f t="shared" si="3"/>
        <v>244</v>
      </c>
    </row>
    <row r="7" spans="1:25" x14ac:dyDescent="0.25">
      <c r="A7" s="10">
        <v>3</v>
      </c>
      <c r="B7" s="15" t="s">
        <v>121</v>
      </c>
      <c r="C7" s="16">
        <v>4923</v>
      </c>
      <c r="D7" s="16">
        <v>108</v>
      </c>
      <c r="E7" s="33" t="s">
        <v>30</v>
      </c>
      <c r="F7" s="17">
        <v>0</v>
      </c>
      <c r="G7" s="24">
        <v>0</v>
      </c>
      <c r="H7" s="24">
        <v>0</v>
      </c>
      <c r="I7" s="24">
        <v>25</v>
      </c>
      <c r="J7" s="24">
        <v>22</v>
      </c>
      <c r="K7" s="110">
        <v>0</v>
      </c>
      <c r="L7" s="24">
        <v>22</v>
      </c>
      <c r="M7" s="24">
        <v>19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4">
        <v>0</v>
      </c>
      <c r="T7" s="24">
        <v>0</v>
      </c>
      <c r="U7" s="24">
        <v>0</v>
      </c>
      <c r="V7" s="90">
        <f t="shared" si="0"/>
        <v>88</v>
      </c>
      <c r="W7" s="61">
        <f t="shared" si="1"/>
        <v>0</v>
      </c>
      <c r="X7" s="61">
        <f t="shared" si="2"/>
        <v>0</v>
      </c>
      <c r="Y7" s="62">
        <f t="shared" si="3"/>
        <v>88</v>
      </c>
    </row>
    <row r="8" spans="1:25" x14ac:dyDescent="0.25">
      <c r="A8" s="10">
        <v>4</v>
      </c>
      <c r="B8" s="15" t="s">
        <v>53</v>
      </c>
      <c r="C8" s="16">
        <v>1118</v>
      </c>
      <c r="D8" s="16">
        <v>316</v>
      </c>
      <c r="E8" s="33" t="s">
        <v>6</v>
      </c>
      <c r="F8" s="17">
        <v>22</v>
      </c>
      <c r="G8" s="24">
        <v>22</v>
      </c>
      <c r="H8" s="24">
        <v>22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4">
        <v>0</v>
      </c>
      <c r="T8" s="24">
        <v>0</v>
      </c>
      <c r="U8" s="24">
        <v>0</v>
      </c>
      <c r="V8" s="90">
        <f t="shared" si="0"/>
        <v>66</v>
      </c>
      <c r="W8" s="61">
        <f t="shared" si="1"/>
        <v>0</v>
      </c>
      <c r="X8" s="61">
        <f t="shared" si="2"/>
        <v>0</v>
      </c>
      <c r="Y8" s="62">
        <f t="shared" si="3"/>
        <v>66</v>
      </c>
    </row>
    <row r="9" spans="1:25" x14ac:dyDescent="0.25">
      <c r="A9" s="10">
        <v>5</v>
      </c>
      <c r="B9" s="15" t="s">
        <v>120</v>
      </c>
      <c r="C9" s="16">
        <v>8577</v>
      </c>
      <c r="D9" s="16">
        <v>14</v>
      </c>
      <c r="E9" s="33" t="s">
        <v>30</v>
      </c>
      <c r="F9" s="17">
        <v>0</v>
      </c>
      <c r="G9" s="24">
        <v>0</v>
      </c>
      <c r="H9" s="24">
        <v>0</v>
      </c>
      <c r="I9" s="24">
        <v>18</v>
      </c>
      <c r="J9" s="24">
        <v>20</v>
      </c>
      <c r="K9" s="24">
        <v>22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4">
        <v>0</v>
      </c>
      <c r="U9" s="24">
        <v>0</v>
      </c>
      <c r="V9" s="90">
        <f t="shared" si="0"/>
        <v>60</v>
      </c>
      <c r="W9" s="61">
        <f t="shared" si="1"/>
        <v>0</v>
      </c>
      <c r="X9" s="61">
        <f t="shared" si="2"/>
        <v>0</v>
      </c>
      <c r="Y9" s="62">
        <f t="shared" si="3"/>
        <v>60</v>
      </c>
    </row>
    <row r="10" spans="1:25" x14ac:dyDescent="0.25">
      <c r="A10" s="10">
        <v>6</v>
      </c>
      <c r="B10" s="15" t="s">
        <v>175</v>
      </c>
      <c r="C10" s="16">
        <v>2065</v>
      </c>
      <c r="D10" s="16">
        <v>21</v>
      </c>
      <c r="E10" s="16" t="s">
        <v>30</v>
      </c>
      <c r="F10" s="17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20</v>
      </c>
      <c r="M10" s="24">
        <v>22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90">
        <f t="shared" si="0"/>
        <v>42</v>
      </c>
      <c r="W10" s="61">
        <f t="shared" si="1"/>
        <v>0</v>
      </c>
      <c r="X10" s="61">
        <f t="shared" si="2"/>
        <v>0</v>
      </c>
      <c r="Y10" s="62">
        <f t="shared" si="3"/>
        <v>42</v>
      </c>
    </row>
    <row r="11" spans="1:25" x14ac:dyDescent="0.25">
      <c r="A11" s="10">
        <v>7</v>
      </c>
      <c r="B11" s="15" t="s">
        <v>176</v>
      </c>
      <c r="C11" s="16">
        <v>2019</v>
      </c>
      <c r="D11" s="16">
        <v>1</v>
      </c>
      <c r="E11" s="16" t="s">
        <v>30</v>
      </c>
      <c r="F11" s="17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19</v>
      </c>
      <c r="M11" s="24">
        <v>20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90">
        <f t="shared" si="0"/>
        <v>39</v>
      </c>
      <c r="W11" s="61">
        <f t="shared" si="1"/>
        <v>0</v>
      </c>
      <c r="X11" s="61">
        <f t="shared" si="2"/>
        <v>0</v>
      </c>
      <c r="Y11" s="62">
        <f t="shared" si="3"/>
        <v>39</v>
      </c>
    </row>
    <row r="12" spans="1:25" x14ac:dyDescent="0.25">
      <c r="A12" s="10">
        <v>8</v>
      </c>
      <c r="B12" s="15" t="s">
        <v>83</v>
      </c>
      <c r="C12" s="16">
        <v>13965</v>
      </c>
      <c r="D12" s="16">
        <v>143</v>
      </c>
      <c r="E12" s="16" t="s">
        <v>30</v>
      </c>
      <c r="F12" s="17">
        <v>0</v>
      </c>
      <c r="G12" s="24">
        <v>19</v>
      </c>
      <c r="H12" s="24">
        <v>19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90">
        <f t="shared" si="0"/>
        <v>38</v>
      </c>
      <c r="W12" s="61">
        <f t="shared" si="1"/>
        <v>0</v>
      </c>
      <c r="X12" s="61">
        <f t="shared" si="2"/>
        <v>0</v>
      </c>
      <c r="Y12" s="62">
        <f t="shared" si="3"/>
        <v>38</v>
      </c>
    </row>
    <row r="13" spans="1:25" x14ac:dyDescent="0.25">
      <c r="A13" s="10">
        <v>9</v>
      </c>
      <c r="B13" s="15" t="s">
        <v>84</v>
      </c>
      <c r="C13" s="16">
        <v>13306</v>
      </c>
      <c r="D13" s="16">
        <v>667</v>
      </c>
      <c r="E13" s="16" t="s">
        <v>6</v>
      </c>
      <c r="F13" s="17">
        <v>18</v>
      </c>
      <c r="G13" s="24">
        <v>18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  <c r="T13" s="24">
        <v>0</v>
      </c>
      <c r="U13" s="24">
        <v>0</v>
      </c>
      <c r="V13" s="90">
        <f t="shared" si="0"/>
        <v>36</v>
      </c>
      <c r="W13" s="61">
        <f t="shared" si="1"/>
        <v>0</v>
      </c>
      <c r="X13" s="61">
        <f t="shared" si="2"/>
        <v>0</v>
      </c>
      <c r="Y13" s="62">
        <f t="shared" si="3"/>
        <v>36</v>
      </c>
    </row>
    <row r="14" spans="1:25" x14ac:dyDescent="0.25">
      <c r="A14" s="10">
        <v>10</v>
      </c>
      <c r="B14" s="15" t="s">
        <v>177</v>
      </c>
      <c r="C14" s="16">
        <v>6167</v>
      </c>
      <c r="D14" s="16">
        <v>6</v>
      </c>
      <c r="E14" s="16" t="s">
        <v>30</v>
      </c>
      <c r="F14" s="17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18</v>
      </c>
      <c r="M14" s="24">
        <v>18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24">
        <v>0</v>
      </c>
      <c r="U14" s="24">
        <v>0</v>
      </c>
      <c r="V14" s="90">
        <f t="shared" si="0"/>
        <v>36</v>
      </c>
      <c r="W14" s="61">
        <f t="shared" si="1"/>
        <v>0</v>
      </c>
      <c r="X14" s="61">
        <f t="shared" si="2"/>
        <v>0</v>
      </c>
      <c r="Y14" s="62">
        <f t="shared" si="3"/>
        <v>36</v>
      </c>
    </row>
    <row r="15" spans="1:25" x14ac:dyDescent="0.25">
      <c r="A15" s="10">
        <v>11</v>
      </c>
      <c r="B15" s="15" t="s">
        <v>178</v>
      </c>
      <c r="C15" s="16">
        <v>13658</v>
      </c>
      <c r="D15" s="16">
        <v>96</v>
      </c>
      <c r="E15" s="16" t="s">
        <v>30</v>
      </c>
      <c r="F15" s="17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17</v>
      </c>
      <c r="M15" s="24">
        <v>17</v>
      </c>
      <c r="N15" s="24">
        <v>0</v>
      </c>
      <c r="O15" s="24">
        <v>0</v>
      </c>
      <c r="P15" s="24">
        <v>0</v>
      </c>
      <c r="Q15" s="24">
        <v>0</v>
      </c>
      <c r="R15" s="24">
        <v>0</v>
      </c>
      <c r="S15" s="24">
        <v>0</v>
      </c>
      <c r="T15" s="24">
        <v>0</v>
      </c>
      <c r="U15" s="24">
        <v>0</v>
      </c>
      <c r="V15" s="90">
        <f t="shared" si="0"/>
        <v>34</v>
      </c>
      <c r="W15" s="61">
        <f t="shared" si="1"/>
        <v>0</v>
      </c>
      <c r="X15" s="61">
        <f t="shared" si="2"/>
        <v>0</v>
      </c>
      <c r="Y15" s="62">
        <f t="shared" si="3"/>
        <v>34</v>
      </c>
    </row>
    <row r="16" spans="1:25" x14ac:dyDescent="0.25">
      <c r="A16" s="10">
        <v>12</v>
      </c>
      <c r="B16" s="15" t="s">
        <v>179</v>
      </c>
      <c r="C16" s="16">
        <v>2270</v>
      </c>
      <c r="D16" s="16">
        <v>30</v>
      </c>
      <c r="E16" s="16" t="s">
        <v>30</v>
      </c>
      <c r="F16" s="17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16</v>
      </c>
      <c r="M16" s="24">
        <v>16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90">
        <f t="shared" si="0"/>
        <v>32</v>
      </c>
      <c r="W16" s="61">
        <f t="shared" si="1"/>
        <v>0</v>
      </c>
      <c r="X16" s="61">
        <f t="shared" si="2"/>
        <v>0</v>
      </c>
      <c r="Y16" s="62">
        <f t="shared" si="3"/>
        <v>32</v>
      </c>
    </row>
    <row r="17" spans="1:26" x14ac:dyDescent="0.25">
      <c r="A17" s="10">
        <v>13</v>
      </c>
      <c r="B17" s="15" t="s">
        <v>85</v>
      </c>
      <c r="C17" s="16">
        <v>8142</v>
      </c>
      <c r="D17" s="16">
        <v>45</v>
      </c>
      <c r="E17" s="16" t="s">
        <v>6</v>
      </c>
      <c r="F17" s="17">
        <v>20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  <c r="R17" s="24">
        <v>0</v>
      </c>
      <c r="S17" s="24">
        <v>0</v>
      </c>
      <c r="T17" s="24">
        <v>0</v>
      </c>
      <c r="U17" s="24">
        <v>0</v>
      </c>
      <c r="V17" s="90">
        <f t="shared" si="0"/>
        <v>20</v>
      </c>
      <c r="W17" s="61">
        <f t="shared" si="1"/>
        <v>0</v>
      </c>
      <c r="X17" s="61">
        <f t="shared" si="2"/>
        <v>0</v>
      </c>
      <c r="Y17" s="62">
        <f t="shared" si="3"/>
        <v>20</v>
      </c>
    </row>
    <row r="18" spans="1:26" ht="15.75" thickBot="1" x14ac:dyDescent="0.3">
      <c r="A18" s="87">
        <v>14</v>
      </c>
      <c r="B18" s="68" t="s">
        <v>180</v>
      </c>
      <c r="C18" s="88">
        <v>5529</v>
      </c>
      <c r="D18" s="88">
        <v>88</v>
      </c>
      <c r="E18" s="88" t="s">
        <v>30</v>
      </c>
      <c r="F18" s="96">
        <v>0</v>
      </c>
      <c r="G18" s="97">
        <v>0</v>
      </c>
      <c r="H18" s="97">
        <v>0</v>
      </c>
      <c r="I18" s="97">
        <v>0</v>
      </c>
      <c r="J18" s="97">
        <v>0</v>
      </c>
      <c r="K18" s="97">
        <v>0</v>
      </c>
      <c r="L18" s="97">
        <v>14</v>
      </c>
      <c r="M18" s="97">
        <v>0</v>
      </c>
      <c r="N18" s="97">
        <v>0</v>
      </c>
      <c r="O18" s="97">
        <v>0</v>
      </c>
      <c r="P18" s="97">
        <v>0</v>
      </c>
      <c r="Q18" s="97">
        <v>0</v>
      </c>
      <c r="R18" s="97">
        <v>0</v>
      </c>
      <c r="S18" s="97">
        <v>0</v>
      </c>
      <c r="T18" s="97">
        <v>0</v>
      </c>
      <c r="U18" s="97">
        <v>0</v>
      </c>
      <c r="V18" s="99">
        <f t="shared" si="0"/>
        <v>14</v>
      </c>
      <c r="W18" s="100">
        <f t="shared" si="1"/>
        <v>0</v>
      </c>
      <c r="X18" s="100">
        <f t="shared" si="2"/>
        <v>0</v>
      </c>
      <c r="Y18" s="101">
        <f t="shared" si="3"/>
        <v>14</v>
      </c>
    </row>
    <row r="19" spans="1:26" x14ac:dyDescent="0.25">
      <c r="A19" s="19"/>
      <c r="B19" s="19"/>
      <c r="C19" s="20"/>
      <c r="D19" s="20"/>
      <c r="E19" s="20"/>
      <c r="F19" s="138">
        <v>6</v>
      </c>
      <c r="G19" s="138"/>
      <c r="H19" s="138"/>
      <c r="I19" s="138">
        <v>4</v>
      </c>
      <c r="J19" s="138"/>
      <c r="K19" s="138"/>
      <c r="L19" s="138">
        <v>10</v>
      </c>
      <c r="M19" s="138"/>
      <c r="N19" s="138">
        <v>2</v>
      </c>
      <c r="O19" s="138"/>
      <c r="P19" s="138"/>
      <c r="Q19" s="138">
        <v>0</v>
      </c>
      <c r="R19" s="138"/>
      <c r="S19" s="138"/>
      <c r="T19" s="138">
        <v>1</v>
      </c>
      <c r="U19" s="138"/>
      <c r="V19" s="60"/>
      <c r="W19" s="60"/>
      <c r="X19" s="60"/>
      <c r="Y19" s="64">
        <f>AVERAGE(F19:U19)</f>
        <v>3.8333333333333335</v>
      </c>
      <c r="Z19" s="65" t="s">
        <v>148</v>
      </c>
    </row>
    <row r="20" spans="1:26" x14ac:dyDescent="0.25">
      <c r="B20" s="151" t="s">
        <v>7</v>
      </c>
      <c r="C20" s="151"/>
      <c r="D20" s="151"/>
      <c r="E20" s="151"/>
      <c r="F20" s="15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48"/>
      <c r="S20" s="48"/>
      <c r="T20" s="58"/>
      <c r="U20" s="58"/>
      <c r="V20" s="58"/>
      <c r="W20" s="58"/>
      <c r="X20" s="58"/>
      <c r="Y20" s="21"/>
    </row>
    <row r="21" spans="1:26" ht="15" customHeight="1" x14ac:dyDescent="0.25">
      <c r="B21" s="151"/>
      <c r="C21" s="151"/>
      <c r="D21" s="151"/>
      <c r="E21" s="151"/>
      <c r="F21" s="15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48"/>
      <c r="S21" s="48"/>
      <c r="T21" s="58"/>
      <c r="U21" s="58"/>
      <c r="V21" s="58"/>
      <c r="W21" s="58"/>
      <c r="X21" s="58"/>
      <c r="Y21" s="21"/>
    </row>
  </sheetData>
  <sortState ref="B5:Y18">
    <sortCondition descending="1" ref="Y5:Y18"/>
  </sortState>
  <mergeCells count="24">
    <mergeCell ref="W2:W4"/>
    <mergeCell ref="B20:F21"/>
    <mergeCell ref="F2:H2"/>
    <mergeCell ref="F3:H3"/>
    <mergeCell ref="F19:H19"/>
    <mergeCell ref="V2:V4"/>
    <mergeCell ref="T2:U2"/>
    <mergeCell ref="T19:U19"/>
    <mergeCell ref="D1:Y1"/>
    <mergeCell ref="I2:K2"/>
    <mergeCell ref="I3:K3"/>
    <mergeCell ref="I19:K19"/>
    <mergeCell ref="L2:M2"/>
    <mergeCell ref="L3:M3"/>
    <mergeCell ref="L19:M19"/>
    <mergeCell ref="N2:P2"/>
    <mergeCell ref="N3:P3"/>
    <mergeCell ref="N19:P19"/>
    <mergeCell ref="Q2:S2"/>
    <mergeCell ref="Q3:S3"/>
    <mergeCell ref="Q19:S19"/>
    <mergeCell ref="X2:X4"/>
    <mergeCell ref="Y2:Y4"/>
    <mergeCell ref="T3:U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workbookViewId="0">
      <selection activeCell="B4" sqref="B4"/>
    </sheetView>
  </sheetViews>
  <sheetFormatPr defaultRowHeight="15" x14ac:dyDescent="0.25"/>
  <cols>
    <col min="1" max="1" width="4.7109375" bestFit="1" customWidth="1"/>
    <col min="2" max="2" width="21" bestFit="1" customWidth="1"/>
    <col min="3" max="3" width="11" customWidth="1"/>
    <col min="6" max="6" width="6.5703125" customWidth="1"/>
    <col min="7" max="7" width="6.85546875" customWidth="1"/>
    <col min="8" max="8" width="6.5703125" customWidth="1"/>
    <col min="9" max="11" width="6.42578125" customWidth="1"/>
    <col min="12" max="12" width="7.140625" customWidth="1"/>
    <col min="13" max="13" width="7" customWidth="1"/>
    <col min="14" max="14" width="7.140625" customWidth="1"/>
    <col min="15" max="15" width="7.28515625" customWidth="1"/>
    <col min="16" max="16" width="6.85546875" customWidth="1"/>
    <col min="17" max="24" width="6.42578125" customWidth="1"/>
    <col min="25" max="25" width="6.5703125" bestFit="1" customWidth="1"/>
    <col min="26" max="26" width="20.140625" customWidth="1"/>
  </cols>
  <sheetData>
    <row r="1" spans="1:25" ht="21" customHeight="1" thickBot="1" x14ac:dyDescent="0.3">
      <c r="A1" s="91"/>
      <c r="B1" s="91"/>
      <c r="C1" s="92"/>
      <c r="D1" s="161" t="s">
        <v>68</v>
      </c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2"/>
    </row>
    <row r="2" spans="1:25" ht="15" customHeight="1" x14ac:dyDescent="0.25">
      <c r="A2" s="93"/>
      <c r="B2" s="93"/>
      <c r="C2" s="95"/>
      <c r="D2" s="95"/>
      <c r="E2" s="95"/>
      <c r="F2" s="139" t="s">
        <v>56</v>
      </c>
      <c r="G2" s="140"/>
      <c r="H2" s="141"/>
      <c r="I2" s="148" t="s">
        <v>56</v>
      </c>
      <c r="J2" s="149"/>
      <c r="K2" s="150"/>
      <c r="L2" s="148" t="s">
        <v>56</v>
      </c>
      <c r="M2" s="150"/>
      <c r="N2" s="139" t="s">
        <v>56</v>
      </c>
      <c r="O2" s="140"/>
      <c r="P2" s="141"/>
      <c r="Q2" s="148" t="s">
        <v>56</v>
      </c>
      <c r="R2" s="149"/>
      <c r="S2" s="150"/>
      <c r="T2" s="148" t="s">
        <v>56</v>
      </c>
      <c r="U2" s="150"/>
      <c r="V2" s="152" t="s">
        <v>146</v>
      </c>
      <c r="W2" s="155" t="s">
        <v>147</v>
      </c>
      <c r="X2" s="155" t="s">
        <v>147</v>
      </c>
      <c r="Y2" s="158" t="s">
        <v>0</v>
      </c>
    </row>
    <row r="3" spans="1:25" ht="15.75" thickBot="1" x14ac:dyDescent="0.3">
      <c r="A3" s="93"/>
      <c r="B3" s="93"/>
      <c r="C3" s="95"/>
      <c r="D3" s="95"/>
      <c r="E3" s="95"/>
      <c r="F3" s="144">
        <v>43135</v>
      </c>
      <c r="G3" s="145"/>
      <c r="H3" s="146"/>
      <c r="I3" s="142">
        <v>43184</v>
      </c>
      <c r="J3" s="147"/>
      <c r="K3" s="143"/>
      <c r="L3" s="142">
        <v>43197</v>
      </c>
      <c r="M3" s="143"/>
      <c r="N3" s="144">
        <v>43212</v>
      </c>
      <c r="O3" s="145"/>
      <c r="P3" s="146"/>
      <c r="Q3" s="142">
        <v>43310</v>
      </c>
      <c r="R3" s="147"/>
      <c r="S3" s="143"/>
      <c r="T3" s="142">
        <v>43415</v>
      </c>
      <c r="U3" s="143"/>
      <c r="V3" s="153"/>
      <c r="W3" s="156"/>
      <c r="X3" s="156"/>
      <c r="Y3" s="159"/>
    </row>
    <row r="4" spans="1:25" ht="45.75" thickBot="1" x14ac:dyDescent="0.3">
      <c r="A4" s="129" t="s">
        <v>1</v>
      </c>
      <c r="B4" s="5" t="s">
        <v>2</v>
      </c>
      <c r="C4" s="6" t="s">
        <v>3</v>
      </c>
      <c r="D4" s="6" t="s">
        <v>4</v>
      </c>
      <c r="E4" s="6" t="s">
        <v>5</v>
      </c>
      <c r="F4" s="7" t="s">
        <v>9</v>
      </c>
      <c r="G4" s="22" t="s">
        <v>10</v>
      </c>
      <c r="H4" s="7" t="s">
        <v>72</v>
      </c>
      <c r="I4" s="22" t="s">
        <v>9</v>
      </c>
      <c r="J4" s="7" t="s">
        <v>10</v>
      </c>
      <c r="K4" s="22" t="s">
        <v>72</v>
      </c>
      <c r="L4" s="7" t="s">
        <v>9</v>
      </c>
      <c r="M4" s="22" t="s">
        <v>10</v>
      </c>
      <c r="N4" s="7" t="s">
        <v>9</v>
      </c>
      <c r="O4" s="22" t="s">
        <v>10</v>
      </c>
      <c r="P4" s="7" t="s">
        <v>72</v>
      </c>
      <c r="Q4" s="22" t="s">
        <v>9</v>
      </c>
      <c r="R4" s="35" t="s">
        <v>10</v>
      </c>
      <c r="S4" s="35" t="s">
        <v>72</v>
      </c>
      <c r="T4" s="35" t="s">
        <v>9</v>
      </c>
      <c r="U4" s="35" t="s">
        <v>10</v>
      </c>
      <c r="V4" s="154"/>
      <c r="W4" s="157"/>
      <c r="X4" s="157"/>
      <c r="Y4" s="160"/>
    </row>
    <row r="5" spans="1:25" x14ac:dyDescent="0.25">
      <c r="A5" s="130">
        <v>1</v>
      </c>
      <c r="B5" s="37" t="s">
        <v>37</v>
      </c>
      <c r="C5" s="38">
        <v>2720</v>
      </c>
      <c r="D5" s="38">
        <v>201</v>
      </c>
      <c r="E5" s="38" t="s">
        <v>6</v>
      </c>
      <c r="F5" s="13">
        <v>20</v>
      </c>
      <c r="G5" s="23">
        <v>22</v>
      </c>
      <c r="H5" s="23">
        <v>20</v>
      </c>
      <c r="I5" s="23">
        <v>16</v>
      </c>
      <c r="J5" s="23">
        <v>15</v>
      </c>
      <c r="K5" s="23">
        <v>0</v>
      </c>
      <c r="L5" s="23">
        <v>14</v>
      </c>
      <c r="M5" s="23">
        <v>14</v>
      </c>
      <c r="N5" s="23">
        <v>25</v>
      </c>
      <c r="O5" s="23">
        <v>22</v>
      </c>
      <c r="P5" s="23">
        <v>20</v>
      </c>
      <c r="Q5" s="23">
        <v>25</v>
      </c>
      <c r="R5" s="23">
        <v>22</v>
      </c>
      <c r="S5" s="23">
        <v>0</v>
      </c>
      <c r="T5" s="23">
        <v>25</v>
      </c>
      <c r="U5" s="23">
        <v>22</v>
      </c>
      <c r="V5" s="90">
        <f t="shared" ref="V5:V25" si="0">SUM(F5:U5)</f>
        <v>282</v>
      </c>
      <c r="W5" s="61">
        <f t="shared" ref="W5:W10" si="1">SMALL(IF(ISBLANK(F5:U5),0,F5:U5),1)</f>
        <v>0</v>
      </c>
      <c r="X5" s="61">
        <f t="shared" ref="X5:X25" si="2">SMALL(IF(ISBLANK(F5:U5),0,F5:U5),2)</f>
        <v>0</v>
      </c>
      <c r="Y5" s="62">
        <f t="shared" ref="Y5:Y25" si="3">SUM(V5-X5)</f>
        <v>282</v>
      </c>
    </row>
    <row r="6" spans="1:25" x14ac:dyDescent="0.25">
      <c r="A6" s="118">
        <v>2</v>
      </c>
      <c r="B6" s="56" t="s">
        <v>38</v>
      </c>
      <c r="C6" s="39">
        <v>2323</v>
      </c>
      <c r="D6" s="39">
        <v>34</v>
      </c>
      <c r="E6" s="39" t="s">
        <v>6</v>
      </c>
      <c r="F6" s="75">
        <v>22</v>
      </c>
      <c r="G6" s="76">
        <v>25</v>
      </c>
      <c r="H6" s="76">
        <v>25</v>
      </c>
      <c r="I6" s="76">
        <v>22</v>
      </c>
      <c r="J6" s="76">
        <v>20</v>
      </c>
      <c r="K6" s="76">
        <v>0</v>
      </c>
      <c r="L6" s="76">
        <v>22</v>
      </c>
      <c r="M6" s="76">
        <v>18</v>
      </c>
      <c r="N6" s="76">
        <v>22</v>
      </c>
      <c r="O6" s="76">
        <v>25</v>
      </c>
      <c r="P6" s="76">
        <v>25</v>
      </c>
      <c r="Q6" s="76">
        <v>0</v>
      </c>
      <c r="R6" s="76">
        <v>0</v>
      </c>
      <c r="S6" s="76">
        <v>0</v>
      </c>
      <c r="T6" s="76">
        <v>0</v>
      </c>
      <c r="U6" s="76">
        <v>0</v>
      </c>
      <c r="V6" s="90">
        <f t="shared" si="0"/>
        <v>226</v>
      </c>
      <c r="W6" s="61">
        <f t="shared" si="1"/>
        <v>0</v>
      </c>
      <c r="X6" s="61">
        <f t="shared" si="2"/>
        <v>0</v>
      </c>
      <c r="Y6" s="62">
        <f t="shared" si="3"/>
        <v>226</v>
      </c>
    </row>
    <row r="7" spans="1:25" x14ac:dyDescent="0.25">
      <c r="A7" s="118">
        <v>3</v>
      </c>
      <c r="B7" s="15" t="s">
        <v>35</v>
      </c>
      <c r="C7" s="16" t="s">
        <v>145</v>
      </c>
      <c r="D7" s="16">
        <v>58</v>
      </c>
      <c r="E7" s="33" t="s">
        <v>6</v>
      </c>
      <c r="F7" s="17">
        <v>25</v>
      </c>
      <c r="G7" s="24">
        <v>20</v>
      </c>
      <c r="H7" s="24">
        <v>22</v>
      </c>
      <c r="I7" s="24">
        <v>19</v>
      </c>
      <c r="J7" s="24">
        <v>16</v>
      </c>
      <c r="K7" s="24">
        <v>0</v>
      </c>
      <c r="L7" s="24">
        <v>0</v>
      </c>
      <c r="M7" s="24">
        <v>0</v>
      </c>
      <c r="N7" s="24">
        <v>20</v>
      </c>
      <c r="O7" s="24">
        <v>20</v>
      </c>
      <c r="P7" s="24">
        <v>22</v>
      </c>
      <c r="Q7" s="24">
        <v>0</v>
      </c>
      <c r="R7" s="24">
        <v>0</v>
      </c>
      <c r="S7" s="24">
        <v>0</v>
      </c>
      <c r="T7" s="24">
        <v>22</v>
      </c>
      <c r="U7" s="24">
        <v>25</v>
      </c>
      <c r="V7" s="90">
        <f t="shared" si="0"/>
        <v>211</v>
      </c>
      <c r="W7" s="61">
        <f t="shared" si="1"/>
        <v>0</v>
      </c>
      <c r="X7" s="61">
        <f t="shared" si="2"/>
        <v>0</v>
      </c>
      <c r="Y7" s="62">
        <f t="shared" si="3"/>
        <v>211</v>
      </c>
    </row>
    <row r="8" spans="1:25" x14ac:dyDescent="0.25">
      <c r="A8" s="118">
        <v>4</v>
      </c>
      <c r="B8" s="15" t="s">
        <v>127</v>
      </c>
      <c r="C8" s="16">
        <v>1572</v>
      </c>
      <c r="D8" s="16">
        <v>32</v>
      </c>
      <c r="E8" s="33" t="s">
        <v>6</v>
      </c>
      <c r="F8" s="17">
        <v>0</v>
      </c>
      <c r="G8" s="24">
        <v>0</v>
      </c>
      <c r="H8" s="24">
        <v>0</v>
      </c>
      <c r="I8" s="24">
        <v>15</v>
      </c>
      <c r="J8" s="24">
        <v>14</v>
      </c>
      <c r="K8" s="24">
        <v>0</v>
      </c>
      <c r="L8" s="24">
        <v>0</v>
      </c>
      <c r="M8" s="24">
        <v>0</v>
      </c>
      <c r="N8" s="24">
        <v>0</v>
      </c>
      <c r="O8" s="24">
        <v>19</v>
      </c>
      <c r="P8" s="24">
        <v>19</v>
      </c>
      <c r="Q8" s="24">
        <v>22</v>
      </c>
      <c r="R8" s="24">
        <v>25</v>
      </c>
      <c r="S8" s="24">
        <v>25</v>
      </c>
      <c r="T8" s="24">
        <v>0</v>
      </c>
      <c r="U8" s="24">
        <v>0</v>
      </c>
      <c r="V8" s="90">
        <f t="shared" si="0"/>
        <v>139</v>
      </c>
      <c r="W8" s="61">
        <f t="shared" si="1"/>
        <v>0</v>
      </c>
      <c r="X8" s="61">
        <f t="shared" si="2"/>
        <v>0</v>
      </c>
      <c r="Y8" s="62">
        <f t="shared" si="3"/>
        <v>139</v>
      </c>
    </row>
    <row r="9" spans="1:25" x14ac:dyDescent="0.25">
      <c r="A9" s="118">
        <v>5</v>
      </c>
      <c r="B9" s="32" t="s">
        <v>39</v>
      </c>
      <c r="C9" s="33">
        <v>2653</v>
      </c>
      <c r="D9" s="33">
        <v>57</v>
      </c>
      <c r="E9" s="33" t="s">
        <v>6</v>
      </c>
      <c r="F9" s="17">
        <v>0</v>
      </c>
      <c r="G9" s="24">
        <v>0</v>
      </c>
      <c r="H9" s="24">
        <v>0</v>
      </c>
      <c r="I9" s="24">
        <v>25</v>
      </c>
      <c r="J9" s="24">
        <v>25</v>
      </c>
      <c r="K9" s="24">
        <v>0</v>
      </c>
      <c r="L9" s="24">
        <v>25</v>
      </c>
      <c r="M9" s="24">
        <v>22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4">
        <v>0</v>
      </c>
      <c r="U9" s="24">
        <v>0</v>
      </c>
      <c r="V9" s="90">
        <f t="shared" si="0"/>
        <v>97</v>
      </c>
      <c r="W9" s="61">
        <f t="shared" si="1"/>
        <v>0</v>
      </c>
      <c r="X9" s="61">
        <f t="shared" si="2"/>
        <v>0</v>
      </c>
      <c r="Y9" s="62">
        <f t="shared" si="3"/>
        <v>97</v>
      </c>
    </row>
    <row r="10" spans="1:25" x14ac:dyDescent="0.25">
      <c r="A10" s="118">
        <v>7</v>
      </c>
      <c r="B10" s="32" t="s">
        <v>121</v>
      </c>
      <c r="C10" s="33">
        <v>4923</v>
      </c>
      <c r="D10" s="33">
        <v>108</v>
      </c>
      <c r="E10" s="33" t="s">
        <v>30</v>
      </c>
      <c r="F10" s="17">
        <v>0</v>
      </c>
      <c r="G10" s="24">
        <v>0</v>
      </c>
      <c r="H10" s="24">
        <v>0</v>
      </c>
      <c r="I10" s="24">
        <v>20</v>
      </c>
      <c r="J10" s="24">
        <v>22</v>
      </c>
      <c r="K10" s="24">
        <v>0</v>
      </c>
      <c r="L10" s="24">
        <v>19</v>
      </c>
      <c r="M10" s="24">
        <v>20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90">
        <f t="shared" si="0"/>
        <v>81</v>
      </c>
      <c r="W10" s="61">
        <f t="shared" si="1"/>
        <v>0</v>
      </c>
      <c r="X10" s="61">
        <f t="shared" si="2"/>
        <v>0</v>
      </c>
      <c r="Y10" s="62">
        <f t="shared" si="3"/>
        <v>81</v>
      </c>
    </row>
    <row r="11" spans="1:25" x14ac:dyDescent="0.25">
      <c r="A11" s="118">
        <v>8</v>
      </c>
      <c r="B11" s="15" t="s">
        <v>122</v>
      </c>
      <c r="C11" s="16">
        <v>2075</v>
      </c>
      <c r="D11" s="16">
        <v>252</v>
      </c>
      <c r="E11" s="33" t="s">
        <v>30</v>
      </c>
      <c r="F11" s="17">
        <v>0</v>
      </c>
      <c r="G11" s="24">
        <v>0</v>
      </c>
      <c r="H11" s="24">
        <v>0</v>
      </c>
      <c r="I11" s="24">
        <v>18</v>
      </c>
      <c r="J11" s="24">
        <v>18</v>
      </c>
      <c r="K11" s="24">
        <v>0</v>
      </c>
      <c r="L11" s="24">
        <v>16</v>
      </c>
      <c r="M11" s="24">
        <v>16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90">
        <f t="shared" si="0"/>
        <v>68</v>
      </c>
      <c r="W11" s="61">
        <f>SMALL(IF(ISBLANK(E11:T11),0,E11:T11),1)</f>
        <v>0</v>
      </c>
      <c r="X11" s="61">
        <f t="shared" si="2"/>
        <v>0</v>
      </c>
      <c r="Y11" s="62">
        <f t="shared" si="3"/>
        <v>68</v>
      </c>
    </row>
    <row r="12" spans="1:25" x14ac:dyDescent="0.25">
      <c r="A12" s="118">
        <v>9</v>
      </c>
      <c r="B12" s="56" t="s">
        <v>118</v>
      </c>
      <c r="C12" s="33">
        <v>5995</v>
      </c>
      <c r="D12" s="33">
        <v>5</v>
      </c>
      <c r="E12" s="33" t="s">
        <v>30</v>
      </c>
      <c r="F12" s="17">
        <v>0</v>
      </c>
      <c r="G12" s="24">
        <v>0</v>
      </c>
      <c r="H12" s="24">
        <v>0</v>
      </c>
      <c r="I12" s="24">
        <v>14</v>
      </c>
      <c r="J12" s="24">
        <v>19</v>
      </c>
      <c r="K12" s="24">
        <v>0</v>
      </c>
      <c r="L12" s="24">
        <v>15</v>
      </c>
      <c r="M12" s="24">
        <v>19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90">
        <f t="shared" si="0"/>
        <v>67</v>
      </c>
      <c r="W12" s="61">
        <f>SMALL(IF(ISBLANK(E12:T12),0,E12:T12),1)</f>
        <v>0</v>
      </c>
      <c r="X12" s="61">
        <f t="shared" si="2"/>
        <v>0</v>
      </c>
      <c r="Y12" s="62">
        <f t="shared" si="3"/>
        <v>67</v>
      </c>
    </row>
    <row r="13" spans="1:25" x14ac:dyDescent="0.25">
      <c r="A13" s="118">
        <v>10</v>
      </c>
      <c r="B13" s="15" t="s">
        <v>120</v>
      </c>
      <c r="C13" s="16">
        <v>8577</v>
      </c>
      <c r="D13" s="16">
        <v>14</v>
      </c>
      <c r="E13" s="16" t="s">
        <v>30</v>
      </c>
      <c r="F13" s="17">
        <v>0</v>
      </c>
      <c r="G13" s="24">
        <v>0</v>
      </c>
      <c r="H13" s="24">
        <v>0</v>
      </c>
      <c r="I13" s="24">
        <v>17</v>
      </c>
      <c r="J13" s="24">
        <v>17</v>
      </c>
      <c r="K13" s="24">
        <v>0</v>
      </c>
      <c r="L13" s="24">
        <v>18</v>
      </c>
      <c r="M13" s="24">
        <v>11</v>
      </c>
      <c r="N13" s="24">
        <v>0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  <c r="T13" s="24">
        <v>0</v>
      </c>
      <c r="U13" s="24">
        <v>0</v>
      </c>
      <c r="V13" s="90">
        <f t="shared" si="0"/>
        <v>63</v>
      </c>
      <c r="W13" s="61">
        <f>SMALL(IF(ISBLANK(F13:U13),0,F13:U13),1)</f>
        <v>0</v>
      </c>
      <c r="X13" s="61">
        <f t="shared" si="2"/>
        <v>0</v>
      </c>
      <c r="Y13" s="62">
        <f t="shared" si="3"/>
        <v>63</v>
      </c>
    </row>
    <row r="14" spans="1:25" x14ac:dyDescent="0.25">
      <c r="A14" s="118">
        <v>11</v>
      </c>
      <c r="B14" s="41" t="s">
        <v>175</v>
      </c>
      <c r="C14" s="42">
        <v>2065</v>
      </c>
      <c r="D14" s="42">
        <v>21</v>
      </c>
      <c r="E14" s="42" t="s">
        <v>30</v>
      </c>
      <c r="F14" s="17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20</v>
      </c>
      <c r="M14" s="24">
        <v>25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24">
        <v>0</v>
      </c>
      <c r="U14" s="24">
        <v>0</v>
      </c>
      <c r="V14" s="90">
        <f t="shared" si="0"/>
        <v>45</v>
      </c>
      <c r="W14" s="61">
        <f>SMALL(IF(ISBLANK(E14:T14),0,E14:T14),1)</f>
        <v>0</v>
      </c>
      <c r="X14" s="61">
        <f t="shared" si="2"/>
        <v>0</v>
      </c>
      <c r="Y14" s="62">
        <f t="shared" si="3"/>
        <v>45</v>
      </c>
    </row>
    <row r="15" spans="1:25" x14ac:dyDescent="0.25">
      <c r="A15" s="118">
        <v>12</v>
      </c>
      <c r="B15" s="15" t="s">
        <v>149</v>
      </c>
      <c r="C15" s="16"/>
      <c r="D15" s="16">
        <v>19</v>
      </c>
      <c r="E15" s="16"/>
      <c r="F15" s="17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  <c r="R15" s="24">
        <v>0</v>
      </c>
      <c r="S15" s="24">
        <v>0</v>
      </c>
      <c r="T15" s="24">
        <v>20</v>
      </c>
      <c r="U15" s="24">
        <v>20</v>
      </c>
      <c r="V15" s="90">
        <f t="shared" si="0"/>
        <v>40</v>
      </c>
      <c r="W15" s="61">
        <f>SMALL(IF(ISBLANK(F15:U15),0,F15:U15),1)</f>
        <v>0</v>
      </c>
      <c r="X15" s="61">
        <f t="shared" si="2"/>
        <v>0</v>
      </c>
      <c r="Y15" s="62">
        <f t="shared" si="3"/>
        <v>40</v>
      </c>
    </row>
    <row r="16" spans="1:25" x14ac:dyDescent="0.25">
      <c r="A16" s="118">
        <v>13</v>
      </c>
      <c r="B16" s="15" t="s">
        <v>144</v>
      </c>
      <c r="C16" s="16">
        <v>1052</v>
      </c>
      <c r="D16" s="16">
        <v>1</v>
      </c>
      <c r="E16" s="16" t="s">
        <v>6</v>
      </c>
      <c r="F16" s="17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20</v>
      </c>
      <c r="R16" s="24">
        <v>20</v>
      </c>
      <c r="S16" s="24">
        <v>0</v>
      </c>
      <c r="T16" s="24">
        <v>0</v>
      </c>
      <c r="U16" s="24">
        <v>0</v>
      </c>
      <c r="V16" s="90">
        <f t="shared" si="0"/>
        <v>40</v>
      </c>
      <c r="W16" s="61">
        <f>SMALL(IF(ISBLANK(F16:U16),0,F16:U16),1)</f>
        <v>0</v>
      </c>
      <c r="X16" s="61">
        <f t="shared" si="2"/>
        <v>0</v>
      </c>
      <c r="Y16" s="62">
        <f t="shared" si="3"/>
        <v>40</v>
      </c>
    </row>
    <row r="17" spans="1:25" x14ac:dyDescent="0.25">
      <c r="A17" s="118">
        <v>14</v>
      </c>
      <c r="B17" s="15" t="s">
        <v>176</v>
      </c>
      <c r="C17" s="16">
        <v>2019</v>
      </c>
      <c r="D17" s="16">
        <v>1</v>
      </c>
      <c r="E17" s="16" t="s">
        <v>30</v>
      </c>
      <c r="F17" s="17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17</v>
      </c>
      <c r="M17" s="24">
        <v>17</v>
      </c>
      <c r="N17" s="24">
        <v>0</v>
      </c>
      <c r="O17" s="24">
        <v>0</v>
      </c>
      <c r="P17" s="24">
        <v>0</v>
      </c>
      <c r="Q17" s="24">
        <v>0</v>
      </c>
      <c r="R17" s="24">
        <v>0</v>
      </c>
      <c r="S17" s="24">
        <v>0</v>
      </c>
      <c r="T17" s="24">
        <v>0</v>
      </c>
      <c r="U17" s="24">
        <v>0</v>
      </c>
      <c r="V17" s="90">
        <f t="shared" si="0"/>
        <v>34</v>
      </c>
      <c r="W17" s="61">
        <f t="shared" ref="W17:W25" si="4">SMALL(IF(ISBLANK(E17:T17),0,E17:T17),1)</f>
        <v>0</v>
      </c>
      <c r="X17" s="61">
        <f t="shared" si="2"/>
        <v>0</v>
      </c>
      <c r="Y17" s="62">
        <f t="shared" si="3"/>
        <v>34</v>
      </c>
    </row>
    <row r="18" spans="1:25" x14ac:dyDescent="0.25">
      <c r="A18" s="118">
        <v>15</v>
      </c>
      <c r="B18" s="15" t="s">
        <v>181</v>
      </c>
      <c r="C18" s="16">
        <v>5401</v>
      </c>
      <c r="D18" s="16">
        <v>217</v>
      </c>
      <c r="E18" s="16" t="s">
        <v>30</v>
      </c>
      <c r="F18" s="17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13</v>
      </c>
      <c r="M18" s="24">
        <v>12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90">
        <f t="shared" si="0"/>
        <v>25</v>
      </c>
      <c r="W18" s="61">
        <f t="shared" si="4"/>
        <v>0</v>
      </c>
      <c r="X18" s="61">
        <f t="shared" si="2"/>
        <v>0</v>
      </c>
      <c r="Y18" s="62">
        <f t="shared" si="3"/>
        <v>25</v>
      </c>
    </row>
    <row r="19" spans="1:25" x14ac:dyDescent="0.25">
      <c r="A19" s="118">
        <v>16</v>
      </c>
      <c r="B19" s="15" t="s">
        <v>182</v>
      </c>
      <c r="C19" s="16">
        <v>1878</v>
      </c>
      <c r="D19" s="16">
        <v>131</v>
      </c>
      <c r="E19" s="16" t="s">
        <v>30</v>
      </c>
      <c r="F19" s="17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12</v>
      </c>
      <c r="M19" s="24">
        <v>13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90">
        <f t="shared" si="0"/>
        <v>25</v>
      </c>
      <c r="W19" s="61">
        <f t="shared" si="4"/>
        <v>0</v>
      </c>
      <c r="X19" s="61">
        <f t="shared" si="2"/>
        <v>0</v>
      </c>
      <c r="Y19" s="62">
        <f t="shared" si="3"/>
        <v>25</v>
      </c>
    </row>
    <row r="20" spans="1:25" x14ac:dyDescent="0.25">
      <c r="A20" s="118">
        <v>17</v>
      </c>
      <c r="B20" s="15" t="s">
        <v>183</v>
      </c>
      <c r="C20" s="16">
        <v>5664</v>
      </c>
      <c r="D20" s="16">
        <v>136</v>
      </c>
      <c r="E20" s="16" t="s">
        <v>30</v>
      </c>
      <c r="F20" s="17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11</v>
      </c>
      <c r="M20" s="24">
        <v>10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90">
        <f t="shared" si="0"/>
        <v>21</v>
      </c>
      <c r="W20" s="61">
        <f t="shared" si="4"/>
        <v>0</v>
      </c>
      <c r="X20" s="61">
        <f t="shared" si="2"/>
        <v>0</v>
      </c>
      <c r="Y20" s="62">
        <f t="shared" si="3"/>
        <v>21</v>
      </c>
    </row>
    <row r="21" spans="1:25" x14ac:dyDescent="0.25">
      <c r="A21" s="118">
        <v>18</v>
      </c>
      <c r="B21" s="15" t="s">
        <v>184</v>
      </c>
      <c r="C21" s="16">
        <v>1922</v>
      </c>
      <c r="D21" s="16">
        <v>147</v>
      </c>
      <c r="E21" s="16" t="s">
        <v>30</v>
      </c>
      <c r="F21" s="17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10</v>
      </c>
      <c r="M21" s="24">
        <v>9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90">
        <f t="shared" si="0"/>
        <v>19</v>
      </c>
      <c r="W21" s="61">
        <f t="shared" si="4"/>
        <v>0</v>
      </c>
      <c r="X21" s="61">
        <f t="shared" si="2"/>
        <v>0</v>
      </c>
      <c r="Y21" s="62">
        <f t="shared" si="3"/>
        <v>19</v>
      </c>
    </row>
    <row r="22" spans="1:25" x14ac:dyDescent="0.25">
      <c r="A22" s="118">
        <v>19</v>
      </c>
      <c r="B22" s="15" t="s">
        <v>51</v>
      </c>
      <c r="C22" s="16">
        <v>1235</v>
      </c>
      <c r="D22" s="16">
        <v>282</v>
      </c>
      <c r="E22" s="16" t="s">
        <v>6</v>
      </c>
      <c r="F22" s="17">
        <v>19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90">
        <f t="shared" si="0"/>
        <v>19</v>
      </c>
      <c r="W22" s="61">
        <f t="shared" si="4"/>
        <v>0</v>
      </c>
      <c r="X22" s="61">
        <f t="shared" si="2"/>
        <v>0</v>
      </c>
      <c r="Y22" s="62">
        <f t="shared" si="3"/>
        <v>19</v>
      </c>
    </row>
    <row r="23" spans="1:25" x14ac:dyDescent="0.25">
      <c r="A23" s="118">
        <v>20</v>
      </c>
      <c r="B23" s="15" t="s">
        <v>185</v>
      </c>
      <c r="C23" s="16">
        <v>3459</v>
      </c>
      <c r="D23" s="16">
        <v>64</v>
      </c>
      <c r="E23" s="16" t="s">
        <v>30</v>
      </c>
      <c r="F23" s="17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9</v>
      </c>
      <c r="M23" s="24">
        <v>8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90">
        <f t="shared" si="0"/>
        <v>17</v>
      </c>
      <c r="W23" s="61">
        <f t="shared" si="4"/>
        <v>0</v>
      </c>
      <c r="X23" s="61">
        <f t="shared" si="2"/>
        <v>0</v>
      </c>
      <c r="Y23" s="62">
        <f t="shared" si="3"/>
        <v>17</v>
      </c>
    </row>
    <row r="24" spans="1:25" x14ac:dyDescent="0.25">
      <c r="A24" s="118">
        <v>21</v>
      </c>
      <c r="B24" s="15" t="s">
        <v>186</v>
      </c>
      <c r="C24" s="16" t="s">
        <v>187</v>
      </c>
      <c r="D24" s="16">
        <v>737</v>
      </c>
      <c r="E24" s="16" t="s">
        <v>6</v>
      </c>
      <c r="F24" s="17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15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90">
        <f t="shared" si="0"/>
        <v>15</v>
      </c>
      <c r="W24" s="61">
        <f t="shared" si="4"/>
        <v>0</v>
      </c>
      <c r="X24" s="61">
        <f t="shared" si="2"/>
        <v>0</v>
      </c>
      <c r="Y24" s="62">
        <f t="shared" si="3"/>
        <v>15</v>
      </c>
    </row>
    <row r="25" spans="1:25" ht="15.75" thickBot="1" x14ac:dyDescent="0.3">
      <c r="A25" s="135">
        <v>22</v>
      </c>
      <c r="B25" s="25" t="s">
        <v>119</v>
      </c>
      <c r="C25" s="26">
        <v>12080</v>
      </c>
      <c r="D25" s="26">
        <v>561</v>
      </c>
      <c r="E25" s="26" t="s">
        <v>30</v>
      </c>
      <c r="F25" s="96">
        <v>0</v>
      </c>
      <c r="G25" s="97">
        <v>0</v>
      </c>
      <c r="H25" s="97">
        <v>0</v>
      </c>
      <c r="I25" s="117">
        <v>0</v>
      </c>
      <c r="J25" s="117">
        <v>0</v>
      </c>
      <c r="K25" s="97">
        <v>0</v>
      </c>
      <c r="L25" s="97">
        <v>0</v>
      </c>
      <c r="M25" s="97">
        <v>0</v>
      </c>
      <c r="N25" s="97">
        <v>0</v>
      </c>
      <c r="O25" s="97">
        <v>0</v>
      </c>
      <c r="P25" s="97">
        <v>0</v>
      </c>
      <c r="Q25" s="97">
        <v>0</v>
      </c>
      <c r="R25" s="97">
        <v>0</v>
      </c>
      <c r="S25" s="97">
        <v>0</v>
      </c>
      <c r="T25" s="97">
        <v>0</v>
      </c>
      <c r="U25" s="131">
        <v>0</v>
      </c>
      <c r="V25" s="132">
        <f t="shared" si="0"/>
        <v>0</v>
      </c>
      <c r="W25" s="133">
        <f t="shared" si="4"/>
        <v>0</v>
      </c>
      <c r="X25" s="133">
        <f t="shared" si="2"/>
        <v>0</v>
      </c>
      <c r="Y25" s="134">
        <f t="shared" si="3"/>
        <v>0</v>
      </c>
    </row>
    <row r="26" spans="1:25" s="27" customFormat="1" x14ac:dyDescent="0.25">
      <c r="A26" s="84"/>
      <c r="B26" s="19"/>
      <c r="C26" s="20"/>
      <c r="D26" s="20"/>
      <c r="E26" s="20"/>
      <c r="F26" s="138">
        <v>4</v>
      </c>
      <c r="G26" s="138"/>
      <c r="H26" s="138"/>
      <c r="I26" s="138">
        <v>9</v>
      </c>
      <c r="J26" s="138"/>
      <c r="K26" s="138"/>
      <c r="L26" s="138">
        <v>15</v>
      </c>
      <c r="M26" s="138"/>
      <c r="N26" s="138">
        <v>5</v>
      </c>
      <c r="O26" s="138"/>
      <c r="P26" s="138"/>
      <c r="Q26" s="138">
        <v>4</v>
      </c>
      <c r="R26" s="138"/>
      <c r="S26" s="138"/>
      <c r="T26" s="138">
        <v>3</v>
      </c>
      <c r="U26" s="138"/>
      <c r="V26" s="60"/>
      <c r="W26" s="60"/>
      <c r="X26" s="60"/>
      <c r="Y26" s="47">
        <f>AVERAGE(F26:U26)</f>
        <v>6.666666666666667</v>
      </c>
    </row>
    <row r="27" spans="1:25" s="27" customFormat="1" x14ac:dyDescent="0.25">
      <c r="A27" s="84"/>
      <c r="B27" s="151" t="s">
        <v>7</v>
      </c>
      <c r="C27" s="151"/>
      <c r="D27" s="151"/>
      <c r="E27" s="151"/>
      <c r="F27" s="15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48"/>
      <c r="S27" s="48"/>
      <c r="T27" s="58"/>
      <c r="U27" s="58"/>
      <c r="V27" s="58"/>
      <c r="W27" s="58"/>
      <c r="X27" s="58"/>
      <c r="Y27" s="21"/>
    </row>
    <row r="28" spans="1:25" x14ac:dyDescent="0.25">
      <c r="A28" s="19"/>
      <c r="B28" s="151"/>
      <c r="C28" s="151"/>
      <c r="D28" s="151"/>
      <c r="E28" s="151"/>
      <c r="F28" s="15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48"/>
      <c r="S28" s="48"/>
      <c r="T28" s="58"/>
      <c r="U28" s="58"/>
      <c r="V28" s="58"/>
      <c r="W28" s="58"/>
      <c r="X28" s="58"/>
      <c r="Y28" s="21"/>
    </row>
    <row r="29" spans="1:25" ht="15" customHeight="1" x14ac:dyDescent="0.25"/>
    <row r="30" spans="1:25" ht="15" customHeight="1" x14ac:dyDescent="0.25"/>
  </sheetData>
  <sortState ref="B5:Y26">
    <sortCondition descending="1" ref="Y5:Y26"/>
  </sortState>
  <mergeCells count="24">
    <mergeCell ref="W2:W4"/>
    <mergeCell ref="B27:F28"/>
    <mergeCell ref="F2:H2"/>
    <mergeCell ref="F3:H3"/>
    <mergeCell ref="F26:H26"/>
    <mergeCell ref="V2:V4"/>
    <mergeCell ref="T2:U2"/>
    <mergeCell ref="T26:U26"/>
    <mergeCell ref="D1:Y1"/>
    <mergeCell ref="I2:K2"/>
    <mergeCell ref="I3:K3"/>
    <mergeCell ref="I26:K26"/>
    <mergeCell ref="L2:M2"/>
    <mergeCell ref="L3:M3"/>
    <mergeCell ref="L26:M26"/>
    <mergeCell ref="N2:P2"/>
    <mergeCell ref="N3:P3"/>
    <mergeCell ref="N26:P26"/>
    <mergeCell ref="Q2:S2"/>
    <mergeCell ref="Q3:S3"/>
    <mergeCell ref="Q26:S26"/>
    <mergeCell ref="X2:X4"/>
    <mergeCell ref="Y2:Y4"/>
    <mergeCell ref="T3:U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workbookViewId="0">
      <selection activeCell="D1" sqref="D1:Y1"/>
    </sheetView>
  </sheetViews>
  <sheetFormatPr defaultRowHeight="15" x14ac:dyDescent="0.25"/>
  <cols>
    <col min="2" max="2" width="26.7109375" customWidth="1"/>
    <col min="6" max="7" width="7" customWidth="1"/>
    <col min="8" max="9" width="6.7109375" customWidth="1"/>
    <col min="10" max="10" width="7" customWidth="1"/>
    <col min="11" max="11" width="6.7109375" customWidth="1"/>
    <col min="12" max="12" width="7.140625" customWidth="1"/>
    <col min="13" max="13" width="7" customWidth="1"/>
    <col min="14" max="14" width="6.5703125" customWidth="1"/>
    <col min="15" max="15" width="6.7109375" customWidth="1"/>
    <col min="16" max="16" width="7" customWidth="1"/>
    <col min="17" max="24" width="6.7109375" customWidth="1"/>
    <col min="26" max="26" width="38.5703125" bestFit="1" customWidth="1"/>
  </cols>
  <sheetData>
    <row r="1" spans="1:26" ht="21" customHeight="1" thickBot="1" x14ac:dyDescent="0.3">
      <c r="D1" s="167" t="s">
        <v>69</v>
      </c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</row>
    <row r="2" spans="1:26" ht="15" customHeight="1" x14ac:dyDescent="0.25">
      <c r="C2" s="3"/>
      <c r="D2" s="3"/>
      <c r="E2" s="3"/>
      <c r="F2" s="139" t="s">
        <v>56</v>
      </c>
      <c r="G2" s="140"/>
      <c r="H2" s="141"/>
      <c r="I2" s="148" t="s">
        <v>56</v>
      </c>
      <c r="J2" s="149"/>
      <c r="K2" s="150"/>
      <c r="L2" s="148" t="s">
        <v>56</v>
      </c>
      <c r="M2" s="150"/>
      <c r="N2" s="139" t="s">
        <v>56</v>
      </c>
      <c r="O2" s="140"/>
      <c r="P2" s="141"/>
      <c r="Q2" s="148" t="s">
        <v>56</v>
      </c>
      <c r="R2" s="149"/>
      <c r="S2" s="150"/>
      <c r="T2" s="148" t="s">
        <v>56</v>
      </c>
      <c r="U2" s="150"/>
      <c r="V2" s="152" t="s">
        <v>146</v>
      </c>
      <c r="W2" s="155" t="s">
        <v>147</v>
      </c>
      <c r="X2" s="155" t="s">
        <v>147</v>
      </c>
      <c r="Y2" s="158" t="s">
        <v>0</v>
      </c>
    </row>
    <row r="3" spans="1:26" ht="15.75" thickBot="1" x14ac:dyDescent="0.3">
      <c r="C3" s="3"/>
      <c r="D3" s="3"/>
      <c r="E3" s="3"/>
      <c r="F3" s="144">
        <v>43135</v>
      </c>
      <c r="G3" s="145"/>
      <c r="H3" s="146"/>
      <c r="I3" s="142">
        <v>43184</v>
      </c>
      <c r="J3" s="147"/>
      <c r="K3" s="143"/>
      <c r="L3" s="142">
        <v>43197</v>
      </c>
      <c r="M3" s="143"/>
      <c r="N3" s="144">
        <v>43212</v>
      </c>
      <c r="O3" s="145"/>
      <c r="P3" s="146"/>
      <c r="Q3" s="142">
        <v>43310</v>
      </c>
      <c r="R3" s="147"/>
      <c r="S3" s="143"/>
      <c r="T3" s="142">
        <v>43415</v>
      </c>
      <c r="U3" s="143"/>
      <c r="V3" s="153"/>
      <c r="W3" s="156"/>
      <c r="X3" s="156"/>
      <c r="Y3" s="159"/>
    </row>
    <row r="4" spans="1:26" ht="45.75" thickBot="1" x14ac:dyDescent="0.3">
      <c r="A4" s="4" t="s">
        <v>1</v>
      </c>
      <c r="B4" s="5" t="s">
        <v>2</v>
      </c>
      <c r="C4" s="6" t="s">
        <v>3</v>
      </c>
      <c r="D4" s="6" t="s">
        <v>4</v>
      </c>
      <c r="E4" s="6" t="s">
        <v>5</v>
      </c>
      <c r="F4" s="7" t="s">
        <v>9</v>
      </c>
      <c r="G4" s="22" t="s">
        <v>10</v>
      </c>
      <c r="H4" s="7" t="s">
        <v>72</v>
      </c>
      <c r="I4" s="22" t="s">
        <v>9</v>
      </c>
      <c r="J4" s="7" t="s">
        <v>10</v>
      </c>
      <c r="K4" s="22" t="s">
        <v>72</v>
      </c>
      <c r="L4" s="7" t="s">
        <v>9</v>
      </c>
      <c r="M4" s="22" t="s">
        <v>10</v>
      </c>
      <c r="N4" s="7" t="s">
        <v>9</v>
      </c>
      <c r="O4" s="22" t="s">
        <v>10</v>
      </c>
      <c r="P4" s="7" t="s">
        <v>72</v>
      </c>
      <c r="Q4" s="22" t="s">
        <v>9</v>
      </c>
      <c r="R4" s="35" t="s">
        <v>10</v>
      </c>
      <c r="S4" s="35" t="s">
        <v>72</v>
      </c>
      <c r="T4" s="35" t="s">
        <v>9</v>
      </c>
      <c r="U4" s="35" t="s">
        <v>10</v>
      </c>
      <c r="V4" s="154"/>
      <c r="W4" s="157"/>
      <c r="X4" s="157"/>
      <c r="Y4" s="160"/>
    </row>
    <row r="5" spans="1:26" x14ac:dyDescent="0.25">
      <c r="A5" s="10">
        <v>1</v>
      </c>
      <c r="B5" s="37" t="s">
        <v>52</v>
      </c>
      <c r="C5" s="38">
        <v>7599</v>
      </c>
      <c r="D5" s="38">
        <v>214</v>
      </c>
      <c r="E5" s="38" t="s">
        <v>6</v>
      </c>
      <c r="F5" s="13">
        <v>25</v>
      </c>
      <c r="G5" s="23">
        <v>22</v>
      </c>
      <c r="H5" s="23">
        <v>22</v>
      </c>
      <c r="I5" s="23">
        <v>25</v>
      </c>
      <c r="J5" s="23">
        <v>25</v>
      </c>
      <c r="K5" s="23">
        <v>22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25</v>
      </c>
      <c r="R5" s="23">
        <v>25</v>
      </c>
      <c r="S5" s="23">
        <v>25</v>
      </c>
      <c r="T5" s="23">
        <v>0</v>
      </c>
      <c r="U5" s="23">
        <v>0</v>
      </c>
      <c r="V5" s="59">
        <f t="shared" ref="V5:V12" si="0">SUM(F5:U5)</f>
        <v>216</v>
      </c>
      <c r="W5" s="61">
        <f t="shared" ref="W5:W12" si="1">SMALL(IF(ISBLANK(F5:U5),0,F5:U5),1)</f>
        <v>0</v>
      </c>
      <c r="X5" s="61">
        <f t="shared" ref="X5:X12" si="2">SMALL(IF(ISBLANK(F5:U5),0,F5:U5),2)</f>
        <v>0</v>
      </c>
      <c r="Y5" s="62">
        <f t="shared" ref="Y5:Y12" si="3">SUM(V5-X5)</f>
        <v>216</v>
      </c>
    </row>
    <row r="6" spans="1:26" x14ac:dyDescent="0.25">
      <c r="A6" s="10">
        <v>2</v>
      </c>
      <c r="B6" s="32" t="s">
        <v>123</v>
      </c>
      <c r="C6" s="33">
        <v>2920</v>
      </c>
      <c r="D6" s="33">
        <v>77</v>
      </c>
      <c r="E6" s="33" t="s">
        <v>6</v>
      </c>
      <c r="F6" s="17">
        <v>0</v>
      </c>
      <c r="G6" s="24">
        <v>0</v>
      </c>
      <c r="H6" s="24">
        <v>0</v>
      </c>
      <c r="I6" s="24">
        <v>20</v>
      </c>
      <c r="J6" s="24">
        <v>20</v>
      </c>
      <c r="K6" s="24">
        <v>20</v>
      </c>
      <c r="L6" s="24">
        <v>0</v>
      </c>
      <c r="M6" s="24">
        <v>0</v>
      </c>
      <c r="N6" s="24">
        <v>25</v>
      </c>
      <c r="O6" s="24">
        <v>25</v>
      </c>
      <c r="P6" s="24">
        <v>22</v>
      </c>
      <c r="Q6" s="24">
        <v>0</v>
      </c>
      <c r="R6" s="24">
        <v>0</v>
      </c>
      <c r="S6" s="24">
        <v>0</v>
      </c>
      <c r="T6" s="24">
        <v>25</v>
      </c>
      <c r="U6" s="24">
        <v>25</v>
      </c>
      <c r="V6" s="59">
        <f t="shared" si="0"/>
        <v>182</v>
      </c>
      <c r="W6" s="61">
        <f t="shared" si="1"/>
        <v>0</v>
      </c>
      <c r="X6" s="61">
        <f t="shared" si="2"/>
        <v>0</v>
      </c>
      <c r="Y6" s="62">
        <f t="shared" si="3"/>
        <v>182</v>
      </c>
    </row>
    <row r="7" spans="1:26" x14ac:dyDescent="0.25">
      <c r="A7" s="10">
        <v>3</v>
      </c>
      <c r="B7" s="32" t="s">
        <v>40</v>
      </c>
      <c r="C7" s="33">
        <v>2141</v>
      </c>
      <c r="D7" s="33">
        <v>15</v>
      </c>
      <c r="E7" s="33" t="s">
        <v>6</v>
      </c>
      <c r="F7" s="17">
        <v>22</v>
      </c>
      <c r="G7" s="24">
        <v>25</v>
      </c>
      <c r="H7" s="24">
        <v>25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4">
        <v>0</v>
      </c>
      <c r="T7" s="24">
        <v>0</v>
      </c>
      <c r="U7" s="24">
        <v>0</v>
      </c>
      <c r="V7" s="59">
        <f t="shared" si="0"/>
        <v>72</v>
      </c>
      <c r="W7" s="61">
        <f t="shared" si="1"/>
        <v>0</v>
      </c>
      <c r="X7" s="61">
        <f t="shared" si="2"/>
        <v>0</v>
      </c>
      <c r="Y7" s="62">
        <f t="shared" si="3"/>
        <v>72</v>
      </c>
    </row>
    <row r="8" spans="1:26" x14ac:dyDescent="0.25">
      <c r="A8" s="10">
        <v>4</v>
      </c>
      <c r="B8" s="32" t="s">
        <v>126</v>
      </c>
      <c r="C8" s="33">
        <v>3706</v>
      </c>
      <c r="D8" s="33">
        <v>22</v>
      </c>
      <c r="E8" s="33" t="s">
        <v>30</v>
      </c>
      <c r="F8" s="17">
        <v>0</v>
      </c>
      <c r="G8" s="24">
        <v>0</v>
      </c>
      <c r="H8" s="24">
        <v>0</v>
      </c>
      <c r="I8" s="24">
        <v>22</v>
      </c>
      <c r="J8" s="24">
        <v>22</v>
      </c>
      <c r="K8" s="24">
        <v>25</v>
      </c>
      <c r="L8" s="24">
        <v>0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4">
        <v>0</v>
      </c>
      <c r="T8" s="24">
        <v>0</v>
      </c>
      <c r="U8" s="24">
        <v>0</v>
      </c>
      <c r="V8" s="59">
        <f t="shared" si="0"/>
        <v>69</v>
      </c>
      <c r="W8" s="61">
        <f t="shared" si="1"/>
        <v>0</v>
      </c>
      <c r="X8" s="61">
        <f t="shared" si="2"/>
        <v>0</v>
      </c>
      <c r="Y8" s="62">
        <f t="shared" si="3"/>
        <v>69</v>
      </c>
    </row>
    <row r="9" spans="1:26" x14ac:dyDescent="0.25">
      <c r="A9" s="10">
        <v>5</v>
      </c>
      <c r="B9" s="32" t="s">
        <v>136</v>
      </c>
      <c r="C9" s="33">
        <v>140047</v>
      </c>
      <c r="D9" s="33">
        <v>3</v>
      </c>
      <c r="E9" s="33" t="s">
        <v>6</v>
      </c>
      <c r="F9" s="17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22</v>
      </c>
      <c r="O9" s="24">
        <v>22</v>
      </c>
      <c r="P9" s="24">
        <v>25</v>
      </c>
      <c r="Q9" s="24">
        <v>0</v>
      </c>
      <c r="R9" s="24">
        <v>0</v>
      </c>
      <c r="S9" s="24">
        <v>0</v>
      </c>
      <c r="T9" s="24">
        <v>0</v>
      </c>
      <c r="U9" s="24">
        <v>0</v>
      </c>
      <c r="V9" s="59">
        <f t="shared" si="0"/>
        <v>69</v>
      </c>
      <c r="W9" s="61">
        <f t="shared" si="1"/>
        <v>0</v>
      </c>
      <c r="X9" s="61">
        <f t="shared" si="2"/>
        <v>0</v>
      </c>
      <c r="Y9" s="62">
        <f t="shared" si="3"/>
        <v>69</v>
      </c>
    </row>
    <row r="10" spans="1:26" x14ac:dyDescent="0.25">
      <c r="A10" s="10">
        <v>6</v>
      </c>
      <c r="B10" s="32" t="s">
        <v>124</v>
      </c>
      <c r="C10" s="33">
        <v>4470</v>
      </c>
      <c r="D10" s="33">
        <v>47</v>
      </c>
      <c r="E10" s="33" t="s">
        <v>30</v>
      </c>
      <c r="F10" s="17">
        <v>0</v>
      </c>
      <c r="G10" s="24">
        <v>0</v>
      </c>
      <c r="H10" s="24">
        <v>0</v>
      </c>
      <c r="I10" s="24">
        <v>19</v>
      </c>
      <c r="J10" s="24">
        <v>19</v>
      </c>
      <c r="K10" s="24">
        <v>19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59">
        <f t="shared" si="0"/>
        <v>57</v>
      </c>
      <c r="W10" s="61">
        <f t="shared" si="1"/>
        <v>0</v>
      </c>
      <c r="X10" s="61">
        <f t="shared" si="2"/>
        <v>0</v>
      </c>
      <c r="Y10" s="62">
        <f t="shared" si="3"/>
        <v>57</v>
      </c>
    </row>
    <row r="11" spans="1:26" x14ac:dyDescent="0.25">
      <c r="A11" s="10">
        <v>7</v>
      </c>
      <c r="B11" s="32" t="s">
        <v>125</v>
      </c>
      <c r="C11" s="33">
        <v>2578</v>
      </c>
      <c r="D11" s="33">
        <v>29</v>
      </c>
      <c r="E11" s="33" t="s">
        <v>6</v>
      </c>
      <c r="F11" s="17">
        <v>0</v>
      </c>
      <c r="G11" s="24">
        <v>0</v>
      </c>
      <c r="H11" s="24">
        <v>0</v>
      </c>
      <c r="I11" s="29" t="s">
        <v>31</v>
      </c>
      <c r="J11" s="29" t="s">
        <v>31</v>
      </c>
      <c r="K11" s="29" t="s">
        <v>31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59">
        <f t="shared" si="0"/>
        <v>0</v>
      </c>
      <c r="W11" s="61">
        <f t="shared" si="1"/>
        <v>0</v>
      </c>
      <c r="X11" s="61">
        <f t="shared" si="2"/>
        <v>0</v>
      </c>
      <c r="Y11" s="62">
        <f t="shared" si="3"/>
        <v>0</v>
      </c>
    </row>
    <row r="12" spans="1:26" ht="15.75" thickBot="1" x14ac:dyDescent="0.3">
      <c r="A12" s="10">
        <v>8</v>
      </c>
      <c r="B12" s="32" t="s">
        <v>107</v>
      </c>
      <c r="C12" s="33">
        <v>1818</v>
      </c>
      <c r="D12" s="33">
        <v>35</v>
      </c>
      <c r="E12" s="33" t="s">
        <v>30</v>
      </c>
      <c r="F12" s="17">
        <v>0</v>
      </c>
      <c r="G12" s="24">
        <v>0</v>
      </c>
      <c r="H12" s="24">
        <v>0</v>
      </c>
      <c r="I12" s="29" t="s">
        <v>31</v>
      </c>
      <c r="J12" s="29" t="s">
        <v>31</v>
      </c>
      <c r="K12" s="29" t="s">
        <v>31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59">
        <f t="shared" si="0"/>
        <v>0</v>
      </c>
      <c r="W12" s="61">
        <f t="shared" si="1"/>
        <v>0</v>
      </c>
      <c r="X12" s="61">
        <f t="shared" si="2"/>
        <v>0</v>
      </c>
      <c r="Y12" s="62">
        <f t="shared" si="3"/>
        <v>0</v>
      </c>
    </row>
    <row r="13" spans="1:26" x14ac:dyDescent="0.25">
      <c r="A13" s="19"/>
      <c r="B13" s="19"/>
      <c r="C13" s="20"/>
      <c r="D13" s="20"/>
      <c r="E13" s="20"/>
      <c r="F13" s="168">
        <v>2</v>
      </c>
      <c r="G13" s="168"/>
      <c r="H13" s="168"/>
      <c r="I13" s="168">
        <v>4</v>
      </c>
      <c r="J13" s="168"/>
      <c r="K13" s="168"/>
      <c r="L13" s="168">
        <v>0</v>
      </c>
      <c r="M13" s="168"/>
      <c r="N13" s="168">
        <v>2</v>
      </c>
      <c r="O13" s="168"/>
      <c r="P13" s="168"/>
      <c r="Q13" s="168">
        <v>1</v>
      </c>
      <c r="R13" s="168"/>
      <c r="S13" s="168"/>
      <c r="T13" s="168">
        <v>1</v>
      </c>
      <c r="U13" s="168"/>
      <c r="V13" s="60"/>
      <c r="W13" s="60"/>
      <c r="X13" s="60"/>
      <c r="Y13" s="64">
        <f>AVERAGE(F13:U13)</f>
        <v>1.6666666666666667</v>
      </c>
      <c r="Z13" s="65" t="s">
        <v>148</v>
      </c>
    </row>
    <row r="14" spans="1:26" x14ac:dyDescent="0.25">
      <c r="B14" s="151" t="s">
        <v>7</v>
      </c>
      <c r="C14" s="151"/>
      <c r="D14" s="151"/>
      <c r="E14" s="151"/>
      <c r="F14" s="15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48"/>
      <c r="S14" s="48"/>
      <c r="T14" s="58"/>
      <c r="U14" s="58"/>
      <c r="V14" s="58"/>
      <c r="W14" s="58"/>
      <c r="X14" s="58"/>
      <c r="Y14" s="21"/>
    </row>
    <row r="15" spans="1:26" ht="15" customHeight="1" x14ac:dyDescent="0.25">
      <c r="B15" s="151"/>
      <c r="C15" s="151"/>
      <c r="D15" s="151"/>
      <c r="E15" s="151"/>
      <c r="F15" s="15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48"/>
      <c r="S15" s="48"/>
      <c r="T15" s="58"/>
      <c r="U15" s="58"/>
      <c r="V15" s="58"/>
      <c r="W15" s="58"/>
      <c r="X15" s="58"/>
      <c r="Y15" s="21"/>
    </row>
  </sheetData>
  <sortState ref="B5:Y12">
    <sortCondition descending="1" ref="Y5:Y12"/>
  </sortState>
  <mergeCells count="24">
    <mergeCell ref="B14:F15"/>
    <mergeCell ref="F2:H2"/>
    <mergeCell ref="F3:H3"/>
    <mergeCell ref="F13:H13"/>
    <mergeCell ref="V2:V4"/>
    <mergeCell ref="T13:U13"/>
    <mergeCell ref="T3:U3"/>
    <mergeCell ref="T2:U2"/>
    <mergeCell ref="D1:Y1"/>
    <mergeCell ref="I2:K2"/>
    <mergeCell ref="I3:K3"/>
    <mergeCell ref="I13:K13"/>
    <mergeCell ref="L2:M2"/>
    <mergeCell ref="L3:M3"/>
    <mergeCell ref="L13:M13"/>
    <mergeCell ref="N2:P2"/>
    <mergeCell ref="N3:P3"/>
    <mergeCell ref="N13:P13"/>
    <mergeCell ref="Q2:S2"/>
    <mergeCell ref="Q3:S3"/>
    <mergeCell ref="Q13:S13"/>
    <mergeCell ref="X2:X4"/>
    <mergeCell ref="Y2:Y4"/>
    <mergeCell ref="W2:W4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4" sqref="B4"/>
    </sheetView>
  </sheetViews>
  <sheetFormatPr defaultRowHeight="15" x14ac:dyDescent="0.25"/>
  <cols>
    <col min="1" max="1" width="4.7109375" bestFit="1" customWidth="1"/>
    <col min="2" max="2" width="21" bestFit="1" customWidth="1"/>
    <col min="3" max="4" width="9" bestFit="1" customWidth="1"/>
    <col min="5" max="5" width="8" bestFit="1" customWidth="1"/>
    <col min="6" max="10" width="6.5703125" bestFit="1" customWidth="1"/>
    <col min="11" max="11" width="6.5703125" customWidth="1"/>
    <col min="12" max="21" width="6.5703125" bestFit="1" customWidth="1"/>
    <col min="22" max="22" width="7.28515625" customWidth="1"/>
    <col min="23" max="23" width="7.5703125" customWidth="1"/>
    <col min="24" max="24" width="7.42578125" customWidth="1"/>
    <col min="25" max="25" width="6.5703125" bestFit="1" customWidth="1"/>
    <col min="26" max="26" width="13.85546875" customWidth="1"/>
  </cols>
  <sheetData>
    <row r="1" spans="1:25" ht="21" customHeight="1" thickBot="1" x14ac:dyDescent="0.3">
      <c r="A1" s="91"/>
      <c r="B1" s="92"/>
      <c r="C1" s="92"/>
      <c r="D1" s="169" t="s">
        <v>70</v>
      </c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6"/>
    </row>
    <row r="2" spans="1:25" ht="15" customHeight="1" x14ac:dyDescent="0.25">
      <c r="A2" s="93"/>
      <c r="B2" s="94"/>
      <c r="C2" s="95"/>
      <c r="D2" s="95"/>
      <c r="E2" s="95"/>
      <c r="F2" s="173" t="s">
        <v>56</v>
      </c>
      <c r="G2" s="174"/>
      <c r="H2" s="175"/>
      <c r="I2" s="170" t="s">
        <v>56</v>
      </c>
      <c r="J2" s="171"/>
      <c r="K2" s="172"/>
      <c r="L2" s="170" t="s">
        <v>56</v>
      </c>
      <c r="M2" s="172"/>
      <c r="N2" s="173" t="s">
        <v>56</v>
      </c>
      <c r="O2" s="174"/>
      <c r="P2" s="175"/>
      <c r="Q2" s="170" t="s">
        <v>56</v>
      </c>
      <c r="R2" s="171"/>
      <c r="S2" s="172"/>
      <c r="T2" s="170" t="s">
        <v>56</v>
      </c>
      <c r="U2" s="172"/>
      <c r="V2" s="153" t="s">
        <v>146</v>
      </c>
      <c r="W2" s="156" t="s">
        <v>147</v>
      </c>
      <c r="X2" s="156" t="s">
        <v>147</v>
      </c>
      <c r="Y2" s="159" t="s">
        <v>0</v>
      </c>
    </row>
    <row r="3" spans="1:25" ht="15.75" thickBot="1" x14ac:dyDescent="0.3">
      <c r="A3" s="93"/>
      <c r="B3" s="94"/>
      <c r="C3" s="95"/>
      <c r="D3" s="95"/>
      <c r="E3" s="95"/>
      <c r="F3" s="144">
        <v>43135</v>
      </c>
      <c r="G3" s="145"/>
      <c r="H3" s="146"/>
      <c r="I3" s="142">
        <v>43184</v>
      </c>
      <c r="J3" s="147"/>
      <c r="K3" s="143"/>
      <c r="L3" s="142">
        <v>43197</v>
      </c>
      <c r="M3" s="143"/>
      <c r="N3" s="144">
        <v>43212</v>
      </c>
      <c r="O3" s="145"/>
      <c r="P3" s="146"/>
      <c r="Q3" s="142">
        <v>43310</v>
      </c>
      <c r="R3" s="147"/>
      <c r="S3" s="143"/>
      <c r="T3" s="142">
        <v>43415</v>
      </c>
      <c r="U3" s="143"/>
      <c r="V3" s="153"/>
      <c r="W3" s="156"/>
      <c r="X3" s="156"/>
      <c r="Y3" s="159"/>
    </row>
    <row r="4" spans="1:25" ht="45.75" thickBot="1" x14ac:dyDescent="0.3">
      <c r="A4" s="103" t="s">
        <v>1</v>
      </c>
      <c r="B4" s="104" t="s">
        <v>2</v>
      </c>
      <c r="C4" s="105" t="s">
        <v>3</v>
      </c>
      <c r="D4" s="105" t="s">
        <v>4</v>
      </c>
      <c r="E4" s="105" t="s">
        <v>5</v>
      </c>
      <c r="F4" s="106" t="s">
        <v>9</v>
      </c>
      <c r="G4" s="107" t="s">
        <v>10</v>
      </c>
      <c r="H4" s="108" t="s">
        <v>72</v>
      </c>
      <c r="I4" s="107" t="s">
        <v>9</v>
      </c>
      <c r="J4" s="106" t="s">
        <v>10</v>
      </c>
      <c r="K4" s="107" t="s">
        <v>72</v>
      </c>
      <c r="L4" s="106" t="s">
        <v>9</v>
      </c>
      <c r="M4" s="107" t="s">
        <v>10</v>
      </c>
      <c r="N4" s="106" t="s">
        <v>9</v>
      </c>
      <c r="O4" s="107" t="s">
        <v>10</v>
      </c>
      <c r="P4" s="106" t="s">
        <v>72</v>
      </c>
      <c r="Q4" s="107" t="s">
        <v>9</v>
      </c>
      <c r="R4" s="109" t="s">
        <v>10</v>
      </c>
      <c r="S4" s="109" t="s">
        <v>72</v>
      </c>
      <c r="T4" s="109" t="s">
        <v>9</v>
      </c>
      <c r="U4" s="109" t="s">
        <v>10</v>
      </c>
      <c r="V4" s="154"/>
      <c r="W4" s="157"/>
      <c r="X4" s="157"/>
      <c r="Y4" s="160"/>
    </row>
    <row r="5" spans="1:25" x14ac:dyDescent="0.25">
      <c r="A5" s="102">
        <v>1</v>
      </c>
      <c r="B5" s="30" t="s">
        <v>43</v>
      </c>
      <c r="C5" s="31">
        <v>2956</v>
      </c>
      <c r="D5" s="31">
        <v>30</v>
      </c>
      <c r="E5" s="39" t="s">
        <v>6</v>
      </c>
      <c r="F5" s="75">
        <v>25</v>
      </c>
      <c r="G5" s="76">
        <v>25</v>
      </c>
      <c r="H5" s="76">
        <v>25</v>
      </c>
      <c r="I5" s="76">
        <v>22</v>
      </c>
      <c r="J5" s="76">
        <v>25</v>
      </c>
      <c r="K5" s="76">
        <v>25</v>
      </c>
      <c r="L5" s="76">
        <v>22</v>
      </c>
      <c r="M5" s="76">
        <v>25</v>
      </c>
      <c r="N5" s="76">
        <v>22</v>
      </c>
      <c r="O5" s="76">
        <v>25</v>
      </c>
      <c r="P5" s="76">
        <v>25</v>
      </c>
      <c r="Q5" s="76">
        <v>25</v>
      </c>
      <c r="R5" s="76">
        <v>25</v>
      </c>
      <c r="S5" s="76">
        <v>25</v>
      </c>
      <c r="T5" s="76">
        <v>25</v>
      </c>
      <c r="U5" s="76">
        <v>25</v>
      </c>
      <c r="V5" s="89">
        <f t="shared" ref="V5:V22" si="0">SUM(F5:U5)</f>
        <v>391</v>
      </c>
      <c r="W5" s="61">
        <f t="shared" ref="W5:W21" si="1">SMALL(IF(ISBLANK(F5:U5),0,F5:U5),1)</f>
        <v>22</v>
      </c>
      <c r="X5" s="61">
        <f t="shared" ref="X5:X21" si="2">SMALL(IF(ISBLANK(F5:U5),0,F5:U5),2)</f>
        <v>22</v>
      </c>
      <c r="Y5" s="62">
        <f>SUM(V5-W5-X5)</f>
        <v>347</v>
      </c>
    </row>
    <row r="6" spans="1:25" x14ac:dyDescent="0.25">
      <c r="A6" s="10">
        <v>2</v>
      </c>
      <c r="B6" s="15" t="s">
        <v>47</v>
      </c>
      <c r="C6" s="16">
        <v>4508</v>
      </c>
      <c r="D6" s="16">
        <v>121</v>
      </c>
      <c r="E6" s="33" t="s">
        <v>6</v>
      </c>
      <c r="F6" s="17">
        <v>22</v>
      </c>
      <c r="G6" s="24">
        <v>22</v>
      </c>
      <c r="H6" s="24">
        <v>22</v>
      </c>
      <c r="I6" s="24">
        <v>25</v>
      </c>
      <c r="J6" s="24">
        <v>20</v>
      </c>
      <c r="K6" s="24">
        <v>19</v>
      </c>
      <c r="L6" s="24">
        <v>20</v>
      </c>
      <c r="M6" s="24">
        <v>19</v>
      </c>
      <c r="N6" s="24">
        <v>25</v>
      </c>
      <c r="O6" s="24">
        <v>22</v>
      </c>
      <c r="P6" s="24">
        <v>22</v>
      </c>
      <c r="Q6" s="24">
        <v>22</v>
      </c>
      <c r="R6" s="24">
        <v>22</v>
      </c>
      <c r="S6" s="24">
        <v>0</v>
      </c>
      <c r="T6" s="24">
        <v>0</v>
      </c>
      <c r="U6" s="24">
        <v>0</v>
      </c>
      <c r="V6" s="89">
        <f t="shared" si="0"/>
        <v>282</v>
      </c>
      <c r="W6" s="61">
        <f t="shared" si="1"/>
        <v>0</v>
      </c>
      <c r="X6" s="61">
        <f t="shared" si="2"/>
        <v>0</v>
      </c>
      <c r="Y6" s="62">
        <f t="shared" ref="Y6:Y22" si="3">SUM(V6-X6)</f>
        <v>282</v>
      </c>
    </row>
    <row r="7" spans="1:25" x14ac:dyDescent="0.25">
      <c r="A7" s="10">
        <v>3</v>
      </c>
      <c r="B7" s="15" t="s">
        <v>42</v>
      </c>
      <c r="C7" s="16">
        <v>1386</v>
      </c>
      <c r="D7" s="16">
        <v>14</v>
      </c>
      <c r="E7" s="33" t="s">
        <v>6</v>
      </c>
      <c r="F7" s="17">
        <v>0</v>
      </c>
      <c r="G7" s="24">
        <v>19</v>
      </c>
      <c r="H7" s="24">
        <v>0</v>
      </c>
      <c r="I7" s="24">
        <v>14</v>
      </c>
      <c r="J7" s="24">
        <v>14</v>
      </c>
      <c r="K7" s="24">
        <v>14</v>
      </c>
      <c r="L7" s="24">
        <v>12</v>
      </c>
      <c r="M7" s="24">
        <v>11</v>
      </c>
      <c r="N7" s="24">
        <v>19</v>
      </c>
      <c r="O7" s="24">
        <v>18</v>
      </c>
      <c r="P7" s="24">
        <v>19</v>
      </c>
      <c r="Q7" s="24">
        <v>20</v>
      </c>
      <c r="R7" s="24">
        <v>19</v>
      </c>
      <c r="S7" s="24">
        <v>22</v>
      </c>
      <c r="T7" s="24">
        <v>22</v>
      </c>
      <c r="U7" s="24">
        <v>22</v>
      </c>
      <c r="V7" s="89">
        <f t="shared" si="0"/>
        <v>245</v>
      </c>
      <c r="W7" s="61">
        <f t="shared" si="1"/>
        <v>0</v>
      </c>
      <c r="X7" s="61">
        <f t="shared" si="2"/>
        <v>0</v>
      </c>
      <c r="Y7" s="62">
        <f t="shared" si="3"/>
        <v>245</v>
      </c>
    </row>
    <row r="8" spans="1:25" x14ac:dyDescent="0.25">
      <c r="A8" s="10">
        <v>4</v>
      </c>
      <c r="B8" s="15" t="s">
        <v>55</v>
      </c>
      <c r="C8" s="16">
        <v>3998</v>
      </c>
      <c r="D8" s="16">
        <v>7</v>
      </c>
      <c r="E8" s="33" t="s">
        <v>6</v>
      </c>
      <c r="F8" s="17">
        <v>20</v>
      </c>
      <c r="G8" s="24">
        <v>20</v>
      </c>
      <c r="H8" s="24">
        <v>20</v>
      </c>
      <c r="I8" s="24">
        <v>13</v>
      </c>
      <c r="J8" s="24">
        <v>15</v>
      </c>
      <c r="K8" s="24">
        <v>15</v>
      </c>
      <c r="L8" s="24">
        <v>13</v>
      </c>
      <c r="M8" s="24">
        <v>12</v>
      </c>
      <c r="N8" s="24">
        <v>18</v>
      </c>
      <c r="O8" s="24">
        <v>19</v>
      </c>
      <c r="P8" s="24">
        <v>20</v>
      </c>
      <c r="Q8" s="24">
        <v>19</v>
      </c>
      <c r="R8" s="24">
        <v>20</v>
      </c>
      <c r="S8" s="24">
        <v>0</v>
      </c>
      <c r="T8" s="24">
        <v>0</v>
      </c>
      <c r="U8" s="24">
        <v>0</v>
      </c>
      <c r="V8" s="89">
        <f t="shared" si="0"/>
        <v>224</v>
      </c>
      <c r="W8" s="61">
        <f t="shared" si="1"/>
        <v>0</v>
      </c>
      <c r="X8" s="61">
        <f t="shared" si="2"/>
        <v>0</v>
      </c>
      <c r="Y8" s="62">
        <f t="shared" si="3"/>
        <v>224</v>
      </c>
    </row>
    <row r="9" spans="1:25" x14ac:dyDescent="0.25">
      <c r="A9" s="10">
        <v>5</v>
      </c>
      <c r="B9" s="15" t="s">
        <v>117</v>
      </c>
      <c r="C9" s="16">
        <v>5884</v>
      </c>
      <c r="D9" s="16">
        <v>76</v>
      </c>
      <c r="E9" s="33" t="s">
        <v>30</v>
      </c>
      <c r="F9" s="17">
        <v>0</v>
      </c>
      <c r="G9" s="24">
        <v>0</v>
      </c>
      <c r="H9" s="24">
        <v>0</v>
      </c>
      <c r="I9" s="24">
        <v>19</v>
      </c>
      <c r="J9" s="24">
        <v>19</v>
      </c>
      <c r="K9" s="24">
        <v>20</v>
      </c>
      <c r="L9" s="24">
        <v>25</v>
      </c>
      <c r="M9" s="24">
        <v>22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4">
        <v>0</v>
      </c>
      <c r="U9" s="24">
        <v>0</v>
      </c>
      <c r="V9" s="89">
        <f t="shared" si="0"/>
        <v>105</v>
      </c>
      <c r="W9" s="61">
        <f t="shared" si="1"/>
        <v>0</v>
      </c>
      <c r="X9" s="61">
        <f t="shared" si="2"/>
        <v>0</v>
      </c>
      <c r="Y9" s="62">
        <f t="shared" si="3"/>
        <v>105</v>
      </c>
    </row>
    <row r="10" spans="1:25" x14ac:dyDescent="0.25">
      <c r="A10" s="10">
        <v>6</v>
      </c>
      <c r="B10" s="15" t="s">
        <v>115</v>
      </c>
      <c r="C10" s="16">
        <v>8769</v>
      </c>
      <c r="D10" s="16">
        <v>25</v>
      </c>
      <c r="E10" s="33" t="s">
        <v>6</v>
      </c>
      <c r="F10" s="17">
        <v>0</v>
      </c>
      <c r="G10" s="24">
        <v>0</v>
      </c>
      <c r="H10" s="24">
        <v>0</v>
      </c>
      <c r="I10" s="24">
        <v>20</v>
      </c>
      <c r="J10" s="24">
        <v>22</v>
      </c>
      <c r="K10" s="24">
        <v>20</v>
      </c>
      <c r="L10" s="24">
        <v>18</v>
      </c>
      <c r="M10" s="24">
        <v>20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89">
        <f t="shared" si="0"/>
        <v>100</v>
      </c>
      <c r="W10" s="61">
        <f t="shared" si="1"/>
        <v>0</v>
      </c>
      <c r="X10" s="61">
        <f t="shared" si="2"/>
        <v>0</v>
      </c>
      <c r="Y10" s="62">
        <f t="shared" si="3"/>
        <v>100</v>
      </c>
    </row>
    <row r="11" spans="1:25" x14ac:dyDescent="0.25">
      <c r="A11" s="10">
        <v>7</v>
      </c>
      <c r="B11" s="15" t="s">
        <v>116</v>
      </c>
      <c r="C11" s="16">
        <v>8818</v>
      </c>
      <c r="D11" s="16">
        <v>103</v>
      </c>
      <c r="E11" s="16" t="s">
        <v>6</v>
      </c>
      <c r="F11" s="17">
        <v>0</v>
      </c>
      <c r="G11" s="24">
        <v>0</v>
      </c>
      <c r="H11" s="24">
        <v>0</v>
      </c>
      <c r="I11" s="24">
        <v>18</v>
      </c>
      <c r="J11" s="24">
        <v>18</v>
      </c>
      <c r="K11" s="24">
        <v>18</v>
      </c>
      <c r="L11" s="24">
        <v>17</v>
      </c>
      <c r="M11" s="24">
        <v>18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89">
        <f t="shared" si="0"/>
        <v>89</v>
      </c>
      <c r="W11" s="61">
        <f t="shared" si="1"/>
        <v>0</v>
      </c>
      <c r="X11" s="61">
        <f t="shared" si="2"/>
        <v>0</v>
      </c>
      <c r="Y11" s="62">
        <f t="shared" si="3"/>
        <v>89</v>
      </c>
    </row>
    <row r="12" spans="1:25" x14ac:dyDescent="0.25">
      <c r="A12" s="10">
        <v>8</v>
      </c>
      <c r="B12" s="15" t="s">
        <v>48</v>
      </c>
      <c r="C12" s="16">
        <v>1991</v>
      </c>
      <c r="D12" s="16">
        <v>92</v>
      </c>
      <c r="E12" s="16" t="s">
        <v>6</v>
      </c>
      <c r="F12" s="17">
        <v>0</v>
      </c>
      <c r="G12" s="24">
        <v>0</v>
      </c>
      <c r="H12" s="24">
        <v>0</v>
      </c>
      <c r="I12" s="24">
        <v>17</v>
      </c>
      <c r="J12" s="24">
        <v>13</v>
      </c>
      <c r="K12" s="24">
        <v>17</v>
      </c>
      <c r="L12" s="24">
        <v>0</v>
      </c>
      <c r="M12" s="24">
        <v>0</v>
      </c>
      <c r="N12" s="24">
        <v>20</v>
      </c>
      <c r="O12" s="24">
        <v>20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89">
        <f t="shared" si="0"/>
        <v>87</v>
      </c>
      <c r="W12" s="61">
        <f t="shared" si="1"/>
        <v>0</v>
      </c>
      <c r="X12" s="61">
        <f t="shared" si="2"/>
        <v>0</v>
      </c>
      <c r="Y12" s="62">
        <f t="shared" si="3"/>
        <v>87</v>
      </c>
    </row>
    <row r="13" spans="1:25" x14ac:dyDescent="0.25">
      <c r="A13" s="10">
        <v>9</v>
      </c>
      <c r="B13" s="15" t="s">
        <v>113</v>
      </c>
      <c r="C13" s="16">
        <v>18881</v>
      </c>
      <c r="D13" s="16">
        <v>244</v>
      </c>
      <c r="E13" s="16" t="s">
        <v>30</v>
      </c>
      <c r="F13" s="17">
        <v>0</v>
      </c>
      <c r="G13" s="24">
        <v>0</v>
      </c>
      <c r="H13" s="24">
        <v>0</v>
      </c>
      <c r="I13" s="24">
        <v>15</v>
      </c>
      <c r="J13" s="24">
        <v>16</v>
      </c>
      <c r="K13" s="24">
        <v>13</v>
      </c>
      <c r="L13" s="24">
        <v>16</v>
      </c>
      <c r="M13" s="24">
        <v>14</v>
      </c>
      <c r="N13" s="24">
        <v>0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  <c r="T13" s="24">
        <v>0</v>
      </c>
      <c r="U13" s="24">
        <v>0</v>
      </c>
      <c r="V13" s="89">
        <f t="shared" si="0"/>
        <v>74</v>
      </c>
      <c r="W13" s="61">
        <f t="shared" si="1"/>
        <v>0</v>
      </c>
      <c r="X13" s="61">
        <f t="shared" si="2"/>
        <v>0</v>
      </c>
      <c r="Y13" s="62">
        <f t="shared" si="3"/>
        <v>74</v>
      </c>
    </row>
    <row r="14" spans="1:25" x14ac:dyDescent="0.25">
      <c r="A14" s="10">
        <v>10</v>
      </c>
      <c r="B14" s="15" t="s">
        <v>114</v>
      </c>
      <c r="C14" s="16">
        <v>2405</v>
      </c>
      <c r="D14" s="16">
        <v>226</v>
      </c>
      <c r="E14" s="16" t="s">
        <v>30</v>
      </c>
      <c r="F14" s="17">
        <v>0</v>
      </c>
      <c r="G14" s="24">
        <v>0</v>
      </c>
      <c r="H14" s="24">
        <v>0</v>
      </c>
      <c r="I14" s="24">
        <v>16</v>
      </c>
      <c r="J14" s="24">
        <v>17</v>
      </c>
      <c r="K14" s="24">
        <v>16</v>
      </c>
      <c r="L14" s="24">
        <v>0</v>
      </c>
      <c r="M14" s="24">
        <v>15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24">
        <v>0</v>
      </c>
      <c r="U14" s="24">
        <v>0</v>
      </c>
      <c r="V14" s="89">
        <f t="shared" si="0"/>
        <v>64</v>
      </c>
      <c r="W14" s="61">
        <f t="shared" si="1"/>
        <v>0</v>
      </c>
      <c r="X14" s="61">
        <f t="shared" si="2"/>
        <v>0</v>
      </c>
      <c r="Y14" s="62">
        <f t="shared" si="3"/>
        <v>64</v>
      </c>
    </row>
    <row r="15" spans="1:25" x14ac:dyDescent="0.25">
      <c r="A15" s="10">
        <v>11</v>
      </c>
      <c r="B15" s="15" t="s">
        <v>154</v>
      </c>
      <c r="C15" s="16">
        <v>6729</v>
      </c>
      <c r="D15" s="16">
        <v>56</v>
      </c>
      <c r="E15" s="16" t="s">
        <v>30</v>
      </c>
      <c r="F15" s="17">
        <v>0</v>
      </c>
      <c r="G15" s="24">
        <v>0</v>
      </c>
      <c r="H15" s="24">
        <v>0</v>
      </c>
      <c r="I15" s="17">
        <v>0</v>
      </c>
      <c r="J15" s="24">
        <v>0</v>
      </c>
      <c r="K15" s="24">
        <v>0</v>
      </c>
      <c r="L15" s="24">
        <v>19</v>
      </c>
      <c r="M15" s="24">
        <v>17</v>
      </c>
      <c r="N15" s="24">
        <v>0</v>
      </c>
      <c r="O15" s="24">
        <v>0</v>
      </c>
      <c r="P15" s="24">
        <v>0</v>
      </c>
      <c r="Q15" s="24">
        <v>0</v>
      </c>
      <c r="R15" s="24">
        <v>0</v>
      </c>
      <c r="S15" s="24">
        <v>0</v>
      </c>
      <c r="T15" s="24">
        <v>0</v>
      </c>
      <c r="U15" s="24">
        <v>0</v>
      </c>
      <c r="V15" s="89">
        <f t="shared" si="0"/>
        <v>36</v>
      </c>
      <c r="W15" s="61">
        <f t="shared" si="1"/>
        <v>0</v>
      </c>
      <c r="X15" s="61">
        <f t="shared" si="2"/>
        <v>0</v>
      </c>
      <c r="Y15" s="62">
        <f t="shared" si="3"/>
        <v>36</v>
      </c>
    </row>
    <row r="16" spans="1:25" x14ac:dyDescent="0.25">
      <c r="A16" s="10">
        <v>12</v>
      </c>
      <c r="B16" s="15" t="s">
        <v>155</v>
      </c>
      <c r="C16" s="16">
        <v>5904</v>
      </c>
      <c r="D16" s="16">
        <v>11</v>
      </c>
      <c r="E16" s="16" t="s">
        <v>30</v>
      </c>
      <c r="F16" s="17">
        <v>0</v>
      </c>
      <c r="G16" s="24">
        <v>0</v>
      </c>
      <c r="H16" s="24">
        <v>0</v>
      </c>
      <c r="I16" s="17">
        <v>0</v>
      </c>
      <c r="J16" s="24">
        <v>0</v>
      </c>
      <c r="K16" s="24">
        <v>0</v>
      </c>
      <c r="L16" s="24">
        <v>15</v>
      </c>
      <c r="M16" s="24">
        <v>16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89">
        <f t="shared" si="0"/>
        <v>31</v>
      </c>
      <c r="W16" s="61">
        <f t="shared" si="1"/>
        <v>0</v>
      </c>
      <c r="X16" s="61">
        <f t="shared" si="2"/>
        <v>0</v>
      </c>
      <c r="Y16" s="62">
        <f t="shared" si="3"/>
        <v>31</v>
      </c>
    </row>
    <row r="17" spans="1:25" x14ac:dyDescent="0.25">
      <c r="A17" s="10">
        <v>13</v>
      </c>
      <c r="B17" s="15" t="s">
        <v>156</v>
      </c>
      <c r="C17" s="16">
        <v>1771</v>
      </c>
      <c r="D17" s="16">
        <v>414</v>
      </c>
      <c r="E17" s="16" t="s">
        <v>30</v>
      </c>
      <c r="F17" s="17">
        <v>0</v>
      </c>
      <c r="G17" s="24">
        <v>0</v>
      </c>
      <c r="H17" s="24">
        <v>0</v>
      </c>
      <c r="I17" s="17">
        <v>0</v>
      </c>
      <c r="J17" s="24">
        <v>0</v>
      </c>
      <c r="K17" s="24">
        <v>0</v>
      </c>
      <c r="L17" s="24">
        <v>14</v>
      </c>
      <c r="M17" s="24">
        <v>13</v>
      </c>
      <c r="N17" s="24">
        <v>0</v>
      </c>
      <c r="O17" s="24">
        <v>0</v>
      </c>
      <c r="P17" s="24">
        <v>0</v>
      </c>
      <c r="Q17" s="24">
        <v>0</v>
      </c>
      <c r="R17" s="24">
        <v>0</v>
      </c>
      <c r="S17" s="24">
        <v>0</v>
      </c>
      <c r="T17" s="24">
        <v>0</v>
      </c>
      <c r="U17" s="24">
        <v>0</v>
      </c>
      <c r="V17" s="89">
        <f t="shared" si="0"/>
        <v>27</v>
      </c>
      <c r="W17" s="61">
        <f t="shared" si="1"/>
        <v>0</v>
      </c>
      <c r="X17" s="61">
        <f t="shared" si="2"/>
        <v>0</v>
      </c>
      <c r="Y17" s="62">
        <f t="shared" si="3"/>
        <v>27</v>
      </c>
    </row>
    <row r="18" spans="1:25" x14ac:dyDescent="0.25">
      <c r="A18" s="10">
        <v>14</v>
      </c>
      <c r="B18" s="15" t="s">
        <v>188</v>
      </c>
      <c r="C18" s="16">
        <v>13361</v>
      </c>
      <c r="D18" s="16">
        <v>105</v>
      </c>
      <c r="E18" s="16" t="s">
        <v>30</v>
      </c>
      <c r="F18" s="17">
        <v>0</v>
      </c>
      <c r="G18" s="24">
        <v>0</v>
      </c>
      <c r="H18" s="24">
        <v>0</v>
      </c>
      <c r="I18" s="17">
        <v>0</v>
      </c>
      <c r="J18" s="24">
        <v>0</v>
      </c>
      <c r="K18" s="24">
        <v>0</v>
      </c>
      <c r="L18" s="24">
        <v>11</v>
      </c>
      <c r="M18" s="24">
        <v>10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90">
        <f t="shared" si="0"/>
        <v>21</v>
      </c>
      <c r="W18" s="61">
        <f t="shared" si="1"/>
        <v>0</v>
      </c>
      <c r="X18" s="61">
        <f t="shared" si="2"/>
        <v>0</v>
      </c>
      <c r="Y18" s="62">
        <f t="shared" si="3"/>
        <v>21</v>
      </c>
    </row>
    <row r="19" spans="1:25" x14ac:dyDescent="0.25">
      <c r="A19" s="10">
        <v>15</v>
      </c>
      <c r="B19" s="15" t="s">
        <v>157</v>
      </c>
      <c r="C19" s="16">
        <v>13964</v>
      </c>
      <c r="D19" s="16">
        <v>48</v>
      </c>
      <c r="E19" s="16" t="s">
        <v>30</v>
      </c>
      <c r="F19" s="17">
        <v>0</v>
      </c>
      <c r="G19" s="24">
        <v>0</v>
      </c>
      <c r="H19" s="24">
        <v>0</v>
      </c>
      <c r="I19" s="17">
        <v>0</v>
      </c>
      <c r="J19" s="24">
        <v>0</v>
      </c>
      <c r="K19" s="24">
        <v>0</v>
      </c>
      <c r="L19" s="24">
        <v>10</v>
      </c>
      <c r="M19" s="24">
        <v>9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89">
        <f t="shared" si="0"/>
        <v>19</v>
      </c>
      <c r="W19" s="61">
        <f t="shared" si="1"/>
        <v>0</v>
      </c>
      <c r="X19" s="61">
        <f t="shared" si="2"/>
        <v>0</v>
      </c>
      <c r="Y19" s="62">
        <f t="shared" si="3"/>
        <v>19</v>
      </c>
    </row>
    <row r="20" spans="1:25" x14ac:dyDescent="0.25">
      <c r="A20" s="10">
        <v>16</v>
      </c>
      <c r="B20" s="15" t="s">
        <v>105</v>
      </c>
      <c r="C20" s="16">
        <v>2336</v>
      </c>
      <c r="D20" s="16">
        <v>13</v>
      </c>
      <c r="E20" s="16" t="s">
        <v>6</v>
      </c>
      <c r="F20" s="17">
        <v>0</v>
      </c>
      <c r="G20" s="24">
        <v>0</v>
      </c>
      <c r="H20" s="24">
        <v>0</v>
      </c>
      <c r="I20" s="17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9">
        <v>0</v>
      </c>
      <c r="U20" s="24">
        <v>0</v>
      </c>
      <c r="V20" s="89">
        <f t="shared" si="0"/>
        <v>0</v>
      </c>
      <c r="W20" s="61">
        <f t="shared" si="1"/>
        <v>0</v>
      </c>
      <c r="X20" s="61">
        <f t="shared" si="2"/>
        <v>0</v>
      </c>
      <c r="Y20" s="62">
        <f t="shared" si="3"/>
        <v>0</v>
      </c>
    </row>
    <row r="21" spans="1:25" x14ac:dyDescent="0.25">
      <c r="A21" s="10">
        <v>17</v>
      </c>
      <c r="B21" s="15" t="s">
        <v>45</v>
      </c>
      <c r="C21" s="16">
        <v>4054</v>
      </c>
      <c r="D21" s="16">
        <v>50</v>
      </c>
      <c r="E21" s="16" t="s">
        <v>6</v>
      </c>
      <c r="F21" s="17">
        <v>0</v>
      </c>
      <c r="G21" s="24">
        <v>0</v>
      </c>
      <c r="H21" s="24">
        <v>0</v>
      </c>
      <c r="I21" s="17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9">
        <v>0</v>
      </c>
      <c r="U21" s="24">
        <v>0</v>
      </c>
      <c r="V21" s="89">
        <f t="shared" si="0"/>
        <v>0</v>
      </c>
      <c r="W21" s="61">
        <f t="shared" si="1"/>
        <v>0</v>
      </c>
      <c r="X21" s="61">
        <f t="shared" si="2"/>
        <v>0</v>
      </c>
      <c r="Y21" s="62">
        <f t="shared" si="3"/>
        <v>0</v>
      </c>
    </row>
    <row r="22" spans="1:25" ht="15.75" thickBot="1" x14ac:dyDescent="0.3">
      <c r="A22" s="87">
        <v>18</v>
      </c>
      <c r="B22" s="68" t="s">
        <v>44</v>
      </c>
      <c r="C22" s="88">
        <v>4198</v>
      </c>
      <c r="D22" s="88">
        <v>100</v>
      </c>
      <c r="E22" s="88" t="s">
        <v>6</v>
      </c>
      <c r="F22" s="96">
        <v>0</v>
      </c>
      <c r="G22" s="97">
        <v>0</v>
      </c>
      <c r="H22" s="97">
        <v>0</v>
      </c>
      <c r="I22" s="96">
        <v>0</v>
      </c>
      <c r="J22" s="97">
        <v>0</v>
      </c>
      <c r="K22" s="97">
        <v>0</v>
      </c>
      <c r="L22" s="97">
        <v>0</v>
      </c>
      <c r="M22" s="97">
        <v>0</v>
      </c>
      <c r="N22" s="97">
        <v>0</v>
      </c>
      <c r="O22" s="97">
        <v>0</v>
      </c>
      <c r="P22" s="97">
        <v>0</v>
      </c>
      <c r="Q22" s="97">
        <v>0</v>
      </c>
      <c r="R22" s="97">
        <v>0</v>
      </c>
      <c r="S22" s="97">
        <v>0</v>
      </c>
      <c r="T22" s="98">
        <v>0</v>
      </c>
      <c r="U22" s="97">
        <v>0</v>
      </c>
      <c r="V22" s="99">
        <f t="shared" si="0"/>
        <v>0</v>
      </c>
      <c r="W22" s="100">
        <f>SMALL(IF(ISBLANK(E22:T22),0,E22:T22),1)</f>
        <v>0</v>
      </c>
      <c r="X22" s="100">
        <f>SMALL(IF(ISBLANK(F22:U22),0,F22:U22),1)</f>
        <v>0</v>
      </c>
      <c r="Y22" s="101">
        <f t="shared" si="3"/>
        <v>0</v>
      </c>
    </row>
    <row r="23" spans="1:25" x14ac:dyDescent="0.25">
      <c r="A23" s="19"/>
      <c r="B23" s="19"/>
      <c r="C23" s="20"/>
      <c r="D23" s="20"/>
      <c r="E23" s="20"/>
      <c r="F23" s="138">
        <v>4</v>
      </c>
      <c r="G23" s="138"/>
      <c r="H23" s="138"/>
      <c r="I23" s="138">
        <v>10</v>
      </c>
      <c r="J23" s="138"/>
      <c r="K23" s="138"/>
      <c r="L23" s="138">
        <v>15</v>
      </c>
      <c r="M23" s="138"/>
      <c r="N23" s="138">
        <v>5</v>
      </c>
      <c r="O23" s="138"/>
      <c r="P23" s="138"/>
      <c r="Q23" s="138">
        <v>4</v>
      </c>
      <c r="R23" s="138"/>
      <c r="S23" s="138"/>
      <c r="T23" s="138">
        <v>5</v>
      </c>
      <c r="U23" s="138"/>
      <c r="V23" s="60"/>
      <c r="W23" s="60"/>
      <c r="X23" s="60"/>
      <c r="Y23" s="47">
        <f>AVERAGE(F23:U23)</f>
        <v>7.166666666666667</v>
      </c>
    </row>
    <row r="24" spans="1:25" x14ac:dyDescent="0.25">
      <c r="B24" s="151" t="s">
        <v>7</v>
      </c>
      <c r="C24" s="151"/>
      <c r="D24" s="151"/>
      <c r="E24" s="151"/>
      <c r="F24" s="15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48"/>
      <c r="S24" s="48"/>
      <c r="T24" s="58"/>
      <c r="U24" s="58"/>
      <c r="V24" s="58"/>
      <c r="W24" s="58"/>
      <c r="X24" s="58"/>
      <c r="Y24" s="21"/>
    </row>
    <row r="25" spans="1:25" ht="15" customHeight="1" x14ac:dyDescent="0.25">
      <c r="B25" s="151"/>
      <c r="C25" s="151"/>
      <c r="D25" s="151"/>
      <c r="E25" s="151"/>
      <c r="F25" s="15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48"/>
      <c r="S25" s="48"/>
      <c r="T25" s="58"/>
      <c r="U25" s="58"/>
      <c r="V25" s="58"/>
      <c r="W25" s="58"/>
      <c r="X25" s="58"/>
      <c r="Y25" s="21"/>
    </row>
  </sheetData>
  <sortState ref="B5:Y22">
    <sortCondition descending="1" ref="Y5:Y22"/>
  </sortState>
  <mergeCells count="24">
    <mergeCell ref="B24:F25"/>
    <mergeCell ref="F2:H2"/>
    <mergeCell ref="F3:H3"/>
    <mergeCell ref="F23:H23"/>
    <mergeCell ref="V2:V4"/>
    <mergeCell ref="T2:U2"/>
    <mergeCell ref="T3:U3"/>
    <mergeCell ref="T23:U23"/>
    <mergeCell ref="D1:Y1"/>
    <mergeCell ref="I2:K2"/>
    <mergeCell ref="I3:K3"/>
    <mergeCell ref="I23:K23"/>
    <mergeCell ref="L2:M2"/>
    <mergeCell ref="L3:M3"/>
    <mergeCell ref="L23:M23"/>
    <mergeCell ref="N2:P2"/>
    <mergeCell ref="N3:P3"/>
    <mergeCell ref="N23:P23"/>
    <mergeCell ref="Q2:S2"/>
    <mergeCell ref="Q3:S3"/>
    <mergeCell ref="Q23:S23"/>
    <mergeCell ref="X2:X4"/>
    <mergeCell ref="Y2:Y4"/>
    <mergeCell ref="W2:W4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50cc Pro</vt:lpstr>
      <vt:lpstr>65cc Pro</vt:lpstr>
      <vt:lpstr>85cc ProMini</vt:lpstr>
      <vt:lpstr>85cc Junior</vt:lpstr>
      <vt:lpstr>125cc High School</vt:lpstr>
      <vt:lpstr>MX1</vt:lpstr>
      <vt:lpstr>MX2</vt:lpstr>
      <vt:lpstr>MX2B</vt:lpstr>
      <vt:lpstr>MX3</vt:lpstr>
      <vt:lpstr>50cc Support</vt:lpstr>
      <vt:lpstr>65cc Club</vt:lpstr>
      <vt:lpstr>Open Support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Motorsport Durban</dc:creator>
  <cp:lastModifiedBy>Carmen Hill</cp:lastModifiedBy>
  <cp:lastPrinted>2018-11-15T08:28:50Z</cp:lastPrinted>
  <dcterms:created xsi:type="dcterms:W3CDTF">2017-02-01T09:41:36Z</dcterms:created>
  <dcterms:modified xsi:type="dcterms:W3CDTF">2018-11-21T08:12:26Z</dcterms:modified>
</cp:coreProperties>
</file>