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kinson Allison\CloudStation\SCORING\2019\Karting\"/>
    </mc:Choice>
  </mc:AlternateContent>
  <bookViews>
    <workbookView xWindow="0" yWindow="0" windowWidth="20490" windowHeight="6720" tabRatio="822" activeTab="4"/>
  </bookViews>
  <sheets>
    <sheet name="Bambino" sheetId="5" r:id="rId1"/>
    <sheet name="Micro Max" sheetId="14" r:id="rId2"/>
    <sheet name="Mini Max" sheetId="7" r:id="rId3"/>
    <sheet name="Junior Max" sheetId="10" r:id="rId4"/>
    <sheet name="Senior Max" sheetId="3" r:id="rId5"/>
    <sheet name="DD2" sheetId="11" r:id="rId6"/>
    <sheet name="DD2 Masters" sheetId="13" r:id="rId7"/>
    <sheet name="Max 175" sheetId="1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W21" i="11" l="1"/>
  <c r="X21" i="11"/>
  <c r="Y21" i="11"/>
  <c r="Z21" i="11"/>
  <c r="AB21" i="11"/>
  <c r="AA21" i="11" l="1"/>
  <c r="W9" i="13"/>
  <c r="X9" i="13"/>
  <c r="Y9" i="13"/>
  <c r="Z9" i="13"/>
  <c r="AD9" i="13" s="1"/>
  <c r="AE9" i="13" s="1"/>
  <c r="AB9" i="13"/>
  <c r="AC9" i="13"/>
  <c r="AA9" i="13" l="1"/>
  <c r="AF9" i="13" s="1"/>
  <c r="W19" i="7"/>
  <c r="X19" i="7"/>
  <c r="Y19" i="7"/>
  <c r="Z19" i="7"/>
  <c r="AB19" i="7"/>
  <c r="AC19" i="7"/>
  <c r="AA19" i="7" l="1"/>
  <c r="AD19" i="7"/>
  <c r="AE19" i="7" s="1"/>
  <c r="AF19" i="7" s="1"/>
  <c r="AF22" i="15"/>
  <c r="AC21" i="15"/>
  <c r="AB21" i="15"/>
  <c r="AE21" i="15" s="1"/>
  <c r="Z21" i="15"/>
  <c r="Y21" i="15"/>
  <c r="X21" i="15"/>
  <c r="AA21" i="15" s="1"/>
  <c r="W21" i="15"/>
  <c r="AC20" i="15"/>
  <c r="AB20" i="15"/>
  <c r="AE20" i="15" s="1"/>
  <c r="Z20" i="15"/>
  <c r="Y20" i="15"/>
  <c r="X20" i="15"/>
  <c r="AA20" i="15" s="1"/>
  <c r="W20" i="15"/>
  <c r="AC19" i="15"/>
  <c r="AB19" i="15"/>
  <c r="AE19" i="15" s="1"/>
  <c r="Z19" i="15"/>
  <c r="Y19" i="15"/>
  <c r="X19" i="15"/>
  <c r="AA19" i="15" s="1"/>
  <c r="W19" i="15"/>
  <c r="AD19" i="15" s="1"/>
  <c r="AC18" i="15"/>
  <c r="AB18" i="15"/>
  <c r="AE18" i="15" s="1"/>
  <c r="Z18" i="15"/>
  <c r="Y18" i="15"/>
  <c r="X18" i="15"/>
  <c r="AA18" i="15" s="1"/>
  <c r="W18" i="15"/>
  <c r="AC17" i="15"/>
  <c r="AB17" i="15"/>
  <c r="AE17" i="15" s="1"/>
  <c r="Z17" i="15"/>
  <c r="Y17" i="15"/>
  <c r="X17" i="15"/>
  <c r="AA17" i="15" s="1"/>
  <c r="W17" i="15"/>
  <c r="AC16" i="15"/>
  <c r="AB16" i="15"/>
  <c r="AE16" i="15" s="1"/>
  <c r="Z16" i="15"/>
  <c r="Y16" i="15"/>
  <c r="X16" i="15"/>
  <c r="AA16" i="15" s="1"/>
  <c r="W16" i="15"/>
  <c r="AC15" i="15"/>
  <c r="AB15" i="15"/>
  <c r="AE15" i="15" s="1"/>
  <c r="Z15" i="15"/>
  <c r="Y15" i="15"/>
  <c r="X15" i="15"/>
  <c r="AA15" i="15" s="1"/>
  <c r="W15" i="15"/>
  <c r="AC14" i="15"/>
  <c r="AB14" i="15"/>
  <c r="AE14" i="15" s="1"/>
  <c r="Z14" i="15"/>
  <c r="Y14" i="15"/>
  <c r="X14" i="15"/>
  <c r="AA14" i="15" s="1"/>
  <c r="AF14" i="15" s="1"/>
  <c r="W14" i="15"/>
  <c r="AE13" i="15"/>
  <c r="AC13" i="15"/>
  <c r="AB13" i="15"/>
  <c r="AA13" i="15"/>
  <c r="Z13" i="15"/>
  <c r="Y13" i="15"/>
  <c r="X13" i="15"/>
  <c r="W13" i="15"/>
  <c r="AF13" i="15" s="1"/>
  <c r="AC12" i="15"/>
  <c r="AB12" i="15"/>
  <c r="AE12" i="15" s="1"/>
  <c r="Z12" i="15"/>
  <c r="Y12" i="15"/>
  <c r="X12" i="15"/>
  <c r="AA12" i="15" s="1"/>
  <c r="W12" i="15"/>
  <c r="AC11" i="15"/>
  <c r="AB11" i="15"/>
  <c r="AE11" i="15" s="1"/>
  <c r="Z11" i="15"/>
  <c r="Y11" i="15"/>
  <c r="X11" i="15"/>
  <c r="AA11" i="15" s="1"/>
  <c r="W11" i="15"/>
  <c r="AD11" i="15" s="1"/>
  <c r="AC10" i="15"/>
  <c r="AB10" i="15"/>
  <c r="Z10" i="15"/>
  <c r="Y10" i="15"/>
  <c r="X10" i="15"/>
  <c r="AA10" i="15" s="1"/>
  <c r="W10" i="15"/>
  <c r="AC9" i="15"/>
  <c r="AB9" i="15"/>
  <c r="Z9" i="15"/>
  <c r="Y9" i="15"/>
  <c r="X9" i="15"/>
  <c r="W9" i="15"/>
  <c r="AC8" i="15"/>
  <c r="AB8" i="15"/>
  <c r="Z8" i="15"/>
  <c r="Y8" i="15"/>
  <c r="X8" i="15"/>
  <c r="W8" i="15"/>
  <c r="AC7" i="15"/>
  <c r="AB7" i="15"/>
  <c r="Z7" i="15"/>
  <c r="Y7" i="15"/>
  <c r="X7" i="15"/>
  <c r="W7" i="15"/>
  <c r="AC6" i="15"/>
  <c r="AB6" i="15"/>
  <c r="Z6" i="15"/>
  <c r="Y6" i="15"/>
  <c r="X6" i="15"/>
  <c r="W6" i="15"/>
  <c r="AD13" i="15" l="1"/>
  <c r="AF15" i="15"/>
  <c r="AA6" i="15"/>
  <c r="AA8" i="15"/>
  <c r="AD15" i="15"/>
  <c r="AF17" i="15"/>
  <c r="AD20" i="15"/>
  <c r="AD21" i="15"/>
  <c r="AF21" i="15"/>
  <c r="AD17" i="15"/>
  <c r="AF19" i="15"/>
  <c r="AA7" i="15"/>
  <c r="AA9" i="15"/>
  <c r="AF11" i="15"/>
  <c r="AE10" i="15"/>
  <c r="AF10" i="15" s="1"/>
  <c r="AF12" i="15"/>
  <c r="AF20" i="15"/>
  <c r="AF18" i="15"/>
  <c r="AF9" i="15"/>
  <c r="AF16" i="15"/>
  <c r="AD7" i="15"/>
  <c r="AE7" i="15" s="1"/>
  <c r="AD9" i="15"/>
  <c r="AE9" i="15" s="1"/>
  <c r="AD6" i="15"/>
  <c r="AE6" i="15" s="1"/>
  <c r="AF6" i="15" s="1"/>
  <c r="AD8" i="15"/>
  <c r="AE8" i="15" s="1"/>
  <c r="AF8" i="15" s="1"/>
  <c r="AD10" i="15"/>
  <c r="AD12" i="15"/>
  <c r="AD14" i="15"/>
  <c r="AD16" i="15"/>
  <c r="AD18" i="15"/>
  <c r="AD24" i="7"/>
  <c r="AD6" i="7"/>
  <c r="AD16" i="7"/>
  <c r="AD23" i="7"/>
  <c r="AD13" i="7"/>
  <c r="AD10" i="7"/>
  <c r="AD22" i="7"/>
  <c r="AD21" i="7"/>
  <c r="AD20" i="7"/>
  <c r="AD18" i="7"/>
  <c r="AD15" i="7"/>
  <c r="AD11" i="7"/>
  <c r="AD9" i="7"/>
  <c r="AD14" i="7"/>
  <c r="AD8" i="7"/>
  <c r="AD7" i="7"/>
  <c r="AD12" i="7"/>
  <c r="AF7" i="15" l="1"/>
  <c r="AC11" i="3"/>
  <c r="AB11" i="3"/>
  <c r="Z11" i="3"/>
  <c r="Y11" i="3"/>
  <c r="X11" i="3"/>
  <c r="W11" i="3"/>
  <c r="AA11" i="3" l="1"/>
  <c r="AD11" i="3"/>
  <c r="AE11" i="3" s="1"/>
  <c r="AF11" i="3" s="1"/>
  <c r="AC16" i="7"/>
  <c r="AB16" i="7"/>
  <c r="Z16" i="7"/>
  <c r="Y16" i="7"/>
  <c r="X16" i="7"/>
  <c r="W16" i="7"/>
  <c r="AC26" i="14"/>
  <c r="AB26" i="14"/>
  <c r="Z26" i="14"/>
  <c r="Y26" i="14"/>
  <c r="X26" i="14"/>
  <c r="W26" i="14"/>
  <c r="AC18" i="11"/>
  <c r="AB18" i="11"/>
  <c r="Z18" i="11"/>
  <c r="Y18" i="11"/>
  <c r="X18" i="11"/>
  <c r="W18" i="11"/>
  <c r="W10" i="11"/>
  <c r="AC12" i="11"/>
  <c r="AB12" i="11"/>
  <c r="Z12" i="11"/>
  <c r="Y12" i="11"/>
  <c r="X12" i="11"/>
  <c r="W12" i="11"/>
  <c r="AC8" i="5"/>
  <c r="AB8" i="5"/>
  <c r="Z8" i="5"/>
  <c r="Y8" i="5"/>
  <c r="X8" i="5"/>
  <c r="W8" i="5"/>
  <c r="W15" i="5"/>
  <c r="X15" i="5"/>
  <c r="Y15" i="5"/>
  <c r="Z15" i="5"/>
  <c r="AB15" i="5"/>
  <c r="AC15" i="5"/>
  <c r="AD18" i="11" l="1"/>
  <c r="AA18" i="11"/>
  <c r="AA8" i="5"/>
  <c r="AA16" i="7"/>
  <c r="AE16" i="7"/>
  <c r="AA26" i="14"/>
  <c r="AD26" i="14"/>
  <c r="AE26" i="14" s="1"/>
  <c r="AA12" i="11"/>
  <c r="AE18" i="11"/>
  <c r="AD12" i="11"/>
  <c r="AE12" i="11" s="1"/>
  <c r="AD8" i="5"/>
  <c r="AE8" i="5" s="1"/>
  <c r="AF8" i="5" s="1"/>
  <c r="AA15" i="5"/>
  <c r="AD15" i="5"/>
  <c r="AE15" i="5" s="1"/>
  <c r="AF25" i="7"/>
  <c r="AF29" i="10"/>
  <c r="AF33" i="11"/>
  <c r="X30" i="11"/>
  <c r="Y30" i="11"/>
  <c r="Z30" i="11"/>
  <c r="AB30" i="11"/>
  <c r="AC30" i="11"/>
  <c r="X31" i="11"/>
  <c r="Y31" i="11"/>
  <c r="Z31" i="11"/>
  <c r="AB31" i="11"/>
  <c r="AC31" i="11"/>
  <c r="X32" i="11"/>
  <c r="Y32" i="11"/>
  <c r="Z32" i="11"/>
  <c r="AB32" i="11"/>
  <c r="AC32" i="11"/>
  <c r="AF14" i="13"/>
  <c r="AC13" i="13"/>
  <c r="AB13" i="13"/>
  <c r="Z13" i="13"/>
  <c r="Y13" i="13"/>
  <c r="X13" i="13"/>
  <c r="AC10" i="13"/>
  <c r="AB10" i="13"/>
  <c r="Z10" i="13"/>
  <c r="Y10" i="13"/>
  <c r="X10" i="13"/>
  <c r="AC11" i="13"/>
  <c r="AB11" i="13"/>
  <c r="Z11" i="13"/>
  <c r="Y11" i="13"/>
  <c r="X11" i="13"/>
  <c r="AC8" i="13"/>
  <c r="AB8" i="13"/>
  <c r="Z8" i="13"/>
  <c r="Y8" i="13"/>
  <c r="X8" i="13"/>
  <c r="AC7" i="13"/>
  <c r="AB7" i="13"/>
  <c r="Z7" i="13"/>
  <c r="Y7" i="13"/>
  <c r="X7" i="13"/>
  <c r="AC12" i="13"/>
  <c r="AB12" i="13"/>
  <c r="Z12" i="13"/>
  <c r="Y12" i="13"/>
  <c r="X12" i="13"/>
  <c r="AC6" i="13"/>
  <c r="AB6" i="13"/>
  <c r="Z6" i="13"/>
  <c r="Y6" i="13"/>
  <c r="X6" i="13"/>
  <c r="AC28" i="11"/>
  <c r="AB28" i="11"/>
  <c r="Z28" i="11"/>
  <c r="Y28" i="11"/>
  <c r="X28" i="11"/>
  <c r="AC26" i="11"/>
  <c r="AB26" i="11"/>
  <c r="Z26" i="11"/>
  <c r="Y26" i="11"/>
  <c r="X26" i="11"/>
  <c r="AA26" i="11" s="1"/>
  <c r="AC29" i="11"/>
  <c r="AB29" i="11"/>
  <c r="Z29" i="11"/>
  <c r="Y29" i="11"/>
  <c r="X29" i="11"/>
  <c r="AC27" i="11"/>
  <c r="AB27" i="11"/>
  <c r="Z27" i="11"/>
  <c r="Y27" i="11"/>
  <c r="X27" i="11"/>
  <c r="AC7" i="11"/>
  <c r="AB7" i="11"/>
  <c r="Z7" i="11"/>
  <c r="Y7" i="11"/>
  <c r="X7" i="11"/>
  <c r="AC16" i="11"/>
  <c r="AB16" i="11"/>
  <c r="Z16" i="11"/>
  <c r="Y16" i="11"/>
  <c r="X16" i="11"/>
  <c r="AC25" i="11"/>
  <c r="AB25" i="11"/>
  <c r="Z25" i="11"/>
  <c r="Y25" i="11"/>
  <c r="X25" i="11"/>
  <c r="AC21" i="11"/>
  <c r="AC17" i="11"/>
  <c r="AB17" i="11"/>
  <c r="Z17" i="11"/>
  <c r="Y17" i="11"/>
  <c r="X17" i="11"/>
  <c r="AC10" i="11"/>
  <c r="AB10" i="11"/>
  <c r="Z10" i="11"/>
  <c r="Y10" i="11"/>
  <c r="X10" i="11"/>
  <c r="AC13" i="11"/>
  <c r="AB13" i="11"/>
  <c r="Z13" i="11"/>
  <c r="Y13" i="11"/>
  <c r="X13" i="11"/>
  <c r="AC22" i="11"/>
  <c r="AB22" i="11"/>
  <c r="Z22" i="11"/>
  <c r="Y22" i="11"/>
  <c r="X22" i="11"/>
  <c r="AC23" i="11"/>
  <c r="AB23" i="11"/>
  <c r="Z23" i="11"/>
  <c r="Y23" i="11"/>
  <c r="X23" i="11"/>
  <c r="AC20" i="11"/>
  <c r="AB20" i="11"/>
  <c r="Z20" i="11"/>
  <c r="Y20" i="11"/>
  <c r="X20" i="11"/>
  <c r="AC9" i="11"/>
  <c r="AB9" i="11"/>
  <c r="Z9" i="11"/>
  <c r="Y9" i="11"/>
  <c r="X9" i="11"/>
  <c r="AC24" i="11"/>
  <c r="AB24" i="11"/>
  <c r="Z24" i="11"/>
  <c r="Y24" i="11"/>
  <c r="X24" i="11"/>
  <c r="AC6" i="11"/>
  <c r="AB6" i="11"/>
  <c r="Z6" i="11"/>
  <c r="Y6" i="11"/>
  <c r="X6" i="11"/>
  <c r="AC15" i="11"/>
  <c r="AB15" i="11"/>
  <c r="Z15" i="11"/>
  <c r="Y15" i="11"/>
  <c r="X15" i="11"/>
  <c r="AC19" i="11"/>
  <c r="AB19" i="11"/>
  <c r="Z19" i="11"/>
  <c r="Y19" i="11"/>
  <c r="X19" i="11"/>
  <c r="AC11" i="11"/>
  <c r="AB11" i="11"/>
  <c r="Z11" i="11"/>
  <c r="Y11" i="11"/>
  <c r="X11" i="11"/>
  <c r="AC14" i="11"/>
  <c r="AB14" i="11"/>
  <c r="Z14" i="11"/>
  <c r="Y14" i="11"/>
  <c r="X14" i="11"/>
  <c r="AC8" i="11"/>
  <c r="AB8" i="11"/>
  <c r="Z8" i="11"/>
  <c r="Y8" i="11"/>
  <c r="X8" i="11"/>
  <c r="AC25" i="10"/>
  <c r="AB25" i="10"/>
  <c r="Z25" i="10"/>
  <c r="Y25" i="10"/>
  <c r="X25" i="10"/>
  <c r="AC28" i="10"/>
  <c r="AB28" i="10"/>
  <c r="Z28" i="10"/>
  <c r="Y28" i="10"/>
  <c r="X28" i="10"/>
  <c r="AC8" i="10"/>
  <c r="AB8" i="10"/>
  <c r="Z8" i="10"/>
  <c r="Y8" i="10"/>
  <c r="X8" i="10"/>
  <c r="AC27" i="10"/>
  <c r="AB27" i="10"/>
  <c r="Z27" i="10"/>
  <c r="Y27" i="10"/>
  <c r="X27" i="10"/>
  <c r="AC26" i="10"/>
  <c r="AB26" i="10"/>
  <c r="Z26" i="10"/>
  <c r="Y26" i="10"/>
  <c r="X26" i="10"/>
  <c r="AC11" i="10"/>
  <c r="AB11" i="10"/>
  <c r="Z11" i="10"/>
  <c r="Y11" i="10"/>
  <c r="X11" i="10"/>
  <c r="AC24" i="10"/>
  <c r="AB24" i="10"/>
  <c r="Z24" i="10"/>
  <c r="Y24" i="10"/>
  <c r="X24" i="10"/>
  <c r="AC23" i="10"/>
  <c r="AB23" i="10"/>
  <c r="Z23" i="10"/>
  <c r="Y23" i="10"/>
  <c r="X23" i="10"/>
  <c r="AA23" i="10" s="1"/>
  <c r="AC22" i="10"/>
  <c r="AB22" i="10"/>
  <c r="Z22" i="10"/>
  <c r="Y22" i="10"/>
  <c r="X22" i="10"/>
  <c r="AC20" i="10"/>
  <c r="AB20" i="10"/>
  <c r="Z20" i="10"/>
  <c r="Y20" i="10"/>
  <c r="X20" i="10"/>
  <c r="AC21" i="10"/>
  <c r="AB21" i="10"/>
  <c r="Z21" i="10"/>
  <c r="Y21" i="10"/>
  <c r="X21" i="10"/>
  <c r="AC16" i="10"/>
  <c r="AB16" i="10"/>
  <c r="Z16" i="10"/>
  <c r="Y16" i="10"/>
  <c r="X16" i="10"/>
  <c r="AC19" i="10"/>
  <c r="AB19" i="10"/>
  <c r="Z19" i="10"/>
  <c r="Y19" i="10"/>
  <c r="X19" i="10"/>
  <c r="AC9" i="10"/>
  <c r="AB9" i="10"/>
  <c r="Z9" i="10"/>
  <c r="Y9" i="10"/>
  <c r="X9" i="10"/>
  <c r="AC12" i="10"/>
  <c r="AB12" i="10"/>
  <c r="Z12" i="10"/>
  <c r="Y12" i="10"/>
  <c r="X12" i="10"/>
  <c r="AC13" i="10"/>
  <c r="AB13" i="10"/>
  <c r="Z13" i="10"/>
  <c r="Y13" i="10"/>
  <c r="X13" i="10"/>
  <c r="AC14" i="10"/>
  <c r="AB14" i="10"/>
  <c r="Z14" i="10"/>
  <c r="Y14" i="10"/>
  <c r="X14" i="10"/>
  <c r="AC18" i="10"/>
  <c r="AB18" i="10"/>
  <c r="Z18" i="10"/>
  <c r="Y18" i="10"/>
  <c r="X18" i="10"/>
  <c r="AC17" i="10"/>
  <c r="AB17" i="10"/>
  <c r="Z17" i="10"/>
  <c r="Y17" i="10"/>
  <c r="X17" i="10"/>
  <c r="AC7" i="10"/>
  <c r="AB7" i="10"/>
  <c r="Z7" i="10"/>
  <c r="Y7" i="10"/>
  <c r="X7" i="10"/>
  <c r="AC6" i="10"/>
  <c r="AB6" i="10"/>
  <c r="Z6" i="10"/>
  <c r="Y6" i="10"/>
  <c r="X6" i="10"/>
  <c r="AC10" i="10"/>
  <c r="AB10" i="10"/>
  <c r="Z10" i="10"/>
  <c r="Y10" i="10"/>
  <c r="X10" i="10"/>
  <c r="AC15" i="10"/>
  <c r="AB15" i="10"/>
  <c r="Z15" i="10"/>
  <c r="Y15" i="10"/>
  <c r="X15" i="10"/>
  <c r="AC13" i="7"/>
  <c r="AB13" i="7"/>
  <c r="Z13" i="7"/>
  <c r="Y13" i="7"/>
  <c r="X13" i="7"/>
  <c r="AC22" i="7"/>
  <c r="AB22" i="7"/>
  <c r="Z22" i="7"/>
  <c r="Y22" i="7"/>
  <c r="X22" i="7"/>
  <c r="AC24" i="7"/>
  <c r="AB24" i="7"/>
  <c r="Z24" i="7"/>
  <c r="Y24" i="7"/>
  <c r="X24" i="7"/>
  <c r="AC20" i="7"/>
  <c r="AB20" i="7"/>
  <c r="Z20" i="7"/>
  <c r="Y20" i="7"/>
  <c r="X20" i="7"/>
  <c r="AC6" i="7"/>
  <c r="AB6" i="7"/>
  <c r="Z6" i="7"/>
  <c r="Y6" i="7"/>
  <c r="X6" i="7"/>
  <c r="AC23" i="7"/>
  <c r="AB23" i="7"/>
  <c r="Z23" i="7"/>
  <c r="Y23" i="7"/>
  <c r="X23" i="7"/>
  <c r="AC10" i="7"/>
  <c r="AB10" i="7"/>
  <c r="Z10" i="7"/>
  <c r="Y10" i="7"/>
  <c r="X10" i="7"/>
  <c r="AC21" i="7"/>
  <c r="AB21" i="7"/>
  <c r="Z21" i="7"/>
  <c r="Y21" i="7"/>
  <c r="X21" i="7"/>
  <c r="AC18" i="7"/>
  <c r="AB18" i="7"/>
  <c r="Z18" i="7"/>
  <c r="Y18" i="7"/>
  <c r="X18" i="7"/>
  <c r="AC15" i="7"/>
  <c r="AB15" i="7"/>
  <c r="Z15" i="7"/>
  <c r="Y15" i="7"/>
  <c r="X15" i="7"/>
  <c r="AC11" i="7"/>
  <c r="AB11" i="7"/>
  <c r="Z11" i="7"/>
  <c r="Y11" i="7"/>
  <c r="X11" i="7"/>
  <c r="AC9" i="7"/>
  <c r="AB9" i="7"/>
  <c r="Z9" i="7"/>
  <c r="Y9" i="7"/>
  <c r="X9" i="7"/>
  <c r="AC14" i="7"/>
  <c r="AB14" i="7"/>
  <c r="Z14" i="7"/>
  <c r="Y14" i="7"/>
  <c r="X14" i="7"/>
  <c r="AC7" i="7"/>
  <c r="AB7" i="7"/>
  <c r="Z7" i="7"/>
  <c r="Y7" i="7"/>
  <c r="X7" i="7"/>
  <c r="AC12" i="7"/>
  <c r="AB12" i="7"/>
  <c r="Z12" i="7"/>
  <c r="Y12" i="7"/>
  <c r="X12" i="7"/>
  <c r="AC8" i="7"/>
  <c r="AB8" i="7"/>
  <c r="Z8" i="7"/>
  <c r="Y8" i="7"/>
  <c r="X8" i="7"/>
  <c r="AC17" i="7"/>
  <c r="AB17" i="7"/>
  <c r="Z17" i="7"/>
  <c r="Y17" i="7"/>
  <c r="X17" i="7"/>
  <c r="AF17" i="5"/>
  <c r="AC16" i="5"/>
  <c r="AB16" i="5"/>
  <c r="Z16" i="5"/>
  <c r="Y16" i="5"/>
  <c r="X16" i="5"/>
  <c r="AC12" i="5"/>
  <c r="AB12" i="5"/>
  <c r="Z12" i="5"/>
  <c r="Y12" i="5"/>
  <c r="X12" i="5"/>
  <c r="AC7" i="5"/>
  <c r="AB7" i="5"/>
  <c r="Z7" i="5"/>
  <c r="Y7" i="5"/>
  <c r="X7" i="5"/>
  <c r="AC13" i="5"/>
  <c r="AB13" i="5"/>
  <c r="Z13" i="5"/>
  <c r="Y13" i="5"/>
  <c r="X13" i="5"/>
  <c r="AC14" i="5"/>
  <c r="AB14" i="5"/>
  <c r="Z14" i="5"/>
  <c r="Y14" i="5"/>
  <c r="X14" i="5"/>
  <c r="AC9" i="5"/>
  <c r="AB9" i="5"/>
  <c r="Z9" i="5"/>
  <c r="Y9" i="5"/>
  <c r="X9" i="5"/>
  <c r="AC11" i="5"/>
  <c r="AB11" i="5"/>
  <c r="Z11" i="5"/>
  <c r="Y11" i="5"/>
  <c r="X11" i="5"/>
  <c r="AC10" i="5"/>
  <c r="AB10" i="5"/>
  <c r="Z10" i="5"/>
  <c r="Y10" i="5"/>
  <c r="X10" i="5"/>
  <c r="AC6" i="5"/>
  <c r="AB6" i="5"/>
  <c r="Z6" i="5"/>
  <c r="Y6" i="5"/>
  <c r="X6" i="5"/>
  <c r="AF31" i="14"/>
  <c r="X10" i="14"/>
  <c r="Y10" i="14"/>
  <c r="Z10" i="14"/>
  <c r="AB10" i="14"/>
  <c r="AC10" i="14"/>
  <c r="X18" i="14"/>
  <c r="Y18" i="14"/>
  <c r="Z18" i="14"/>
  <c r="AB18" i="14"/>
  <c r="AC18" i="14"/>
  <c r="X9" i="14"/>
  <c r="Y9" i="14"/>
  <c r="Z9" i="14"/>
  <c r="AB9" i="14"/>
  <c r="AC9" i="14"/>
  <c r="X20" i="14"/>
  <c r="Y20" i="14"/>
  <c r="Z20" i="14"/>
  <c r="AB20" i="14"/>
  <c r="AC20" i="14"/>
  <c r="X21" i="14"/>
  <c r="Y21" i="14"/>
  <c r="Z21" i="14"/>
  <c r="AB21" i="14"/>
  <c r="AC21" i="14"/>
  <c r="X17" i="14"/>
  <c r="Y17" i="14"/>
  <c r="Z17" i="14"/>
  <c r="AB17" i="14"/>
  <c r="AC17" i="14"/>
  <c r="X19" i="14"/>
  <c r="Y19" i="14"/>
  <c r="Z19" i="14"/>
  <c r="AB19" i="14"/>
  <c r="AC19" i="14"/>
  <c r="X22" i="14"/>
  <c r="Y22" i="14"/>
  <c r="Z22" i="14"/>
  <c r="AB22" i="14"/>
  <c r="AC22" i="14"/>
  <c r="X23" i="14"/>
  <c r="Y23" i="14"/>
  <c r="Z23" i="14"/>
  <c r="AB23" i="14"/>
  <c r="AC23" i="14"/>
  <c r="X16" i="14"/>
  <c r="Y16" i="14"/>
  <c r="Z16" i="14"/>
  <c r="AB16" i="14"/>
  <c r="AC16" i="14"/>
  <c r="X25" i="14"/>
  <c r="Y25" i="14"/>
  <c r="Z25" i="14"/>
  <c r="AB25" i="14"/>
  <c r="AC25" i="14"/>
  <c r="X24" i="14"/>
  <c r="Y24" i="14"/>
  <c r="Z24" i="14"/>
  <c r="AB24" i="14"/>
  <c r="AC24" i="14"/>
  <c r="X11" i="14"/>
  <c r="Y11" i="14"/>
  <c r="Z11" i="14"/>
  <c r="AB11" i="14"/>
  <c r="AC11" i="14"/>
  <c r="X27" i="14"/>
  <c r="Y27" i="14"/>
  <c r="Z27" i="14"/>
  <c r="AB27" i="14"/>
  <c r="AC27" i="14"/>
  <c r="X28" i="14"/>
  <c r="Y28" i="14"/>
  <c r="Z28" i="14"/>
  <c r="AB28" i="14"/>
  <c r="AC28" i="14"/>
  <c r="X12" i="14"/>
  <c r="Y12" i="14"/>
  <c r="Z12" i="14"/>
  <c r="AB12" i="14"/>
  <c r="AC12" i="14"/>
  <c r="X29" i="14"/>
  <c r="Y29" i="14"/>
  <c r="Z29" i="14"/>
  <c r="AB29" i="14"/>
  <c r="AC29" i="14"/>
  <c r="X30" i="14"/>
  <c r="Y30" i="14"/>
  <c r="Z30" i="14"/>
  <c r="AB30" i="14"/>
  <c r="AC30" i="14"/>
  <c r="AC7" i="14"/>
  <c r="AB7" i="14"/>
  <c r="Z7" i="14"/>
  <c r="Y7" i="14"/>
  <c r="X7" i="14"/>
  <c r="AC13" i="14"/>
  <c r="AB13" i="14"/>
  <c r="Z13" i="14"/>
  <c r="Y13" i="14"/>
  <c r="X13" i="14"/>
  <c r="AC15" i="14"/>
  <c r="AB15" i="14"/>
  <c r="Z15" i="14"/>
  <c r="Y15" i="14"/>
  <c r="X15" i="14"/>
  <c r="AC6" i="14"/>
  <c r="AB6" i="14"/>
  <c r="Z6" i="14"/>
  <c r="Y6" i="14"/>
  <c r="X6" i="14"/>
  <c r="AC8" i="14"/>
  <c r="AB8" i="14"/>
  <c r="Z8" i="14"/>
  <c r="Y8" i="14"/>
  <c r="X8" i="14"/>
  <c r="AC14" i="14"/>
  <c r="AB14" i="14"/>
  <c r="Z14" i="14"/>
  <c r="Y14" i="14"/>
  <c r="X14" i="14"/>
  <c r="X7" i="3"/>
  <c r="Y7" i="3"/>
  <c r="Z7" i="3"/>
  <c r="AB7" i="3"/>
  <c r="AC7" i="3"/>
  <c r="X8" i="3"/>
  <c r="Y8" i="3"/>
  <c r="Z8" i="3"/>
  <c r="AB8" i="3"/>
  <c r="AC8" i="3"/>
  <c r="X10" i="3"/>
  <c r="Y10" i="3"/>
  <c r="Z10" i="3"/>
  <c r="AB10" i="3"/>
  <c r="AC10" i="3"/>
  <c r="X9" i="3"/>
  <c r="Y9" i="3"/>
  <c r="Z9" i="3"/>
  <c r="AB9" i="3"/>
  <c r="AC9" i="3"/>
  <c r="X15" i="3"/>
  <c r="Y15" i="3"/>
  <c r="Z15" i="3"/>
  <c r="AB15" i="3"/>
  <c r="AC15" i="3"/>
  <c r="X12" i="3"/>
  <c r="Y12" i="3"/>
  <c r="Z12" i="3"/>
  <c r="AB12" i="3"/>
  <c r="AC12" i="3"/>
  <c r="X14" i="3"/>
  <c r="Y14" i="3"/>
  <c r="Z14" i="3"/>
  <c r="AB14" i="3"/>
  <c r="AC14" i="3"/>
  <c r="X17" i="3"/>
  <c r="Y17" i="3"/>
  <c r="Z17" i="3"/>
  <c r="AB17" i="3"/>
  <c r="AC17" i="3"/>
  <c r="X13" i="3"/>
  <c r="Y13" i="3"/>
  <c r="Z13" i="3"/>
  <c r="AB13" i="3"/>
  <c r="AC13" i="3"/>
  <c r="X18" i="3"/>
  <c r="Y18" i="3"/>
  <c r="Z18" i="3"/>
  <c r="AB18" i="3"/>
  <c r="AC18" i="3"/>
  <c r="X16" i="3"/>
  <c r="Y16" i="3"/>
  <c r="Z16" i="3"/>
  <c r="AB16" i="3"/>
  <c r="AC16" i="3"/>
  <c r="X19" i="3"/>
  <c r="AA19" i="3" s="1"/>
  <c r="Y19" i="3"/>
  <c r="Z19" i="3"/>
  <c r="AB19" i="3"/>
  <c r="AC19" i="3"/>
  <c r="X21" i="3"/>
  <c r="Y21" i="3"/>
  <c r="Z21" i="3"/>
  <c r="AB21" i="3"/>
  <c r="AC21" i="3"/>
  <c r="X20" i="3"/>
  <c r="AA20" i="3" s="1"/>
  <c r="Y20" i="3"/>
  <c r="Z20" i="3"/>
  <c r="AB20" i="3"/>
  <c r="AC20" i="3"/>
  <c r="AC6" i="3"/>
  <c r="AB6" i="3"/>
  <c r="AA14" i="3" l="1"/>
  <c r="AF16" i="7"/>
  <c r="AA10" i="13"/>
  <c r="AA13" i="13"/>
  <c r="AA7" i="13"/>
  <c r="AF18" i="11"/>
  <c r="AF12" i="11"/>
  <c r="AA8" i="3"/>
  <c r="AF26" i="14"/>
  <c r="AF15" i="5"/>
  <c r="AA6" i="5"/>
  <c r="AA18" i="3"/>
  <c r="AA12" i="3"/>
  <c r="AA15" i="11"/>
  <c r="AA27" i="11"/>
  <c r="AA14" i="11"/>
  <c r="AA7" i="11"/>
  <c r="AA11" i="11"/>
  <c r="AA21" i="3"/>
  <c r="AA10" i="3"/>
  <c r="AA13" i="3"/>
  <c r="AA17" i="3"/>
  <c r="AA15" i="3"/>
  <c r="AA9" i="3"/>
  <c r="AA16" i="3"/>
  <c r="AA24" i="7"/>
  <c r="AA10" i="7"/>
  <c r="AA11" i="7"/>
  <c r="AA20" i="7"/>
  <c r="AA13" i="7"/>
  <c r="AA22" i="7"/>
  <c r="AA12" i="7"/>
  <c r="AA29" i="14"/>
  <c r="AA23" i="14"/>
  <c r="AA21" i="14"/>
  <c r="AA10" i="14"/>
  <c r="AA13" i="14"/>
  <c r="AA8" i="14"/>
  <c r="AA27" i="14"/>
  <c r="AA18" i="14"/>
  <c r="AA30" i="14"/>
  <c r="AA16" i="14"/>
  <c r="AA11" i="14"/>
  <c r="AA17" i="14"/>
  <c r="AA6" i="14"/>
  <c r="AA7" i="14"/>
  <c r="AA15" i="14"/>
  <c r="AA14" i="14"/>
  <c r="AA17" i="10"/>
  <c r="AA13" i="10"/>
  <c r="AA12" i="10"/>
  <c r="AA24" i="10"/>
  <c r="AA18" i="10"/>
  <c r="AA19" i="10"/>
  <c r="AA26" i="10"/>
  <c r="AA25" i="10"/>
  <c r="AA9" i="10"/>
  <c r="AA21" i="10"/>
  <c r="AA27" i="10"/>
  <c r="AA6" i="10"/>
  <c r="AA20" i="10"/>
  <c r="AA11" i="10"/>
  <c r="AA8" i="10"/>
  <c r="AA28" i="10"/>
  <c r="AA22" i="10"/>
  <c r="AA16" i="10"/>
  <c r="AA14" i="10"/>
  <c r="AA7" i="10"/>
  <c r="AA24" i="11"/>
  <c r="AA30" i="11"/>
  <c r="AA22" i="11"/>
  <c r="AA9" i="11"/>
  <c r="AA20" i="11"/>
  <c r="AA19" i="11"/>
  <c r="AA6" i="11"/>
  <c r="AA13" i="11"/>
  <c r="AA23" i="11"/>
  <c r="AA10" i="11"/>
  <c r="AA25" i="11"/>
  <c r="AA28" i="11"/>
  <c r="AA17" i="11"/>
  <c r="AA16" i="11"/>
  <c r="AA29" i="11"/>
  <c r="AA31" i="11"/>
  <c r="AA8" i="11"/>
  <c r="AA7" i="5"/>
  <c r="AA10" i="5"/>
  <c r="AA17" i="7"/>
  <c r="AA15" i="10"/>
  <c r="AA10" i="10"/>
  <c r="AA8" i="7"/>
  <c r="AA14" i="7"/>
  <c r="AA15" i="7"/>
  <c r="AA9" i="7"/>
  <c r="AA18" i="7"/>
  <c r="AA23" i="7"/>
  <c r="AA21" i="7"/>
  <c r="AA6" i="7"/>
  <c r="AA32" i="11"/>
  <c r="AA6" i="13"/>
  <c r="AA8" i="13"/>
  <c r="AA12" i="13"/>
  <c r="AA11" i="13"/>
  <c r="AA7" i="7"/>
  <c r="AA9" i="5"/>
  <c r="AA13" i="5"/>
  <c r="AA12" i="5"/>
  <c r="AA16" i="5"/>
  <c r="AA11" i="5"/>
  <c r="AA14" i="5"/>
  <c r="AA12" i="14"/>
  <c r="AA24" i="14"/>
  <c r="AA22" i="14"/>
  <c r="AA20" i="14"/>
  <c r="AA28" i="14"/>
  <c r="AA25" i="14"/>
  <c r="AA19" i="14"/>
  <c r="AA9" i="14"/>
  <c r="AA7" i="3"/>
  <c r="W24" i="14"/>
  <c r="AD24" i="14" s="1"/>
  <c r="AE24" i="14" s="1"/>
  <c r="W11" i="14"/>
  <c r="AD11" i="14" s="1"/>
  <c r="AE11" i="14" s="1"/>
  <c r="W12" i="14"/>
  <c r="AD12" i="14" s="1"/>
  <c r="AE12" i="14" s="1"/>
  <c r="W13" i="13"/>
  <c r="AD13" i="13" s="1"/>
  <c r="AE13" i="13" s="1"/>
  <c r="AF12" i="14" l="1"/>
  <c r="AF11" i="14"/>
  <c r="AF24" i="14"/>
  <c r="AF13" i="13"/>
  <c r="W13" i="3"/>
  <c r="AD13" i="3" s="1"/>
  <c r="AE13" i="3" s="1"/>
  <c r="W20" i="3"/>
  <c r="AD20" i="3" s="1"/>
  <c r="AE20" i="3" s="1"/>
  <c r="W16" i="5"/>
  <c r="AD16" i="5" l="1"/>
  <c r="AE16" i="5" s="1"/>
  <c r="AF16" i="5" s="1"/>
  <c r="AF13" i="3"/>
  <c r="W16" i="3"/>
  <c r="AD16" i="3" s="1"/>
  <c r="AE16" i="3" s="1"/>
  <c r="W25" i="11"/>
  <c r="W11" i="13"/>
  <c r="AD11" i="13" s="1"/>
  <c r="AE11" i="13" s="1"/>
  <c r="AF11" i="13" s="1"/>
  <c r="AD25" i="11" l="1"/>
  <c r="AE25" i="11" s="1"/>
  <c r="AF25" i="11" s="1"/>
  <c r="AF20" i="3"/>
  <c r="W22" i="11"/>
  <c r="W7" i="11"/>
  <c r="AD7" i="11" s="1"/>
  <c r="AE7" i="11" s="1"/>
  <c r="AF7" i="11" s="1"/>
  <c r="W8" i="11"/>
  <c r="AD8" i="11" s="1"/>
  <c r="AE8" i="11" s="1"/>
  <c r="AF8" i="11" s="1"/>
  <c r="AD10" i="11"/>
  <c r="AE10" i="11" s="1"/>
  <c r="AF10" i="11" s="1"/>
  <c r="W23" i="11"/>
  <c r="AD23" i="11" s="1"/>
  <c r="AE23" i="11" s="1"/>
  <c r="AF23" i="11" s="1"/>
  <c r="AD22" i="11" l="1"/>
  <c r="AE22" i="11" s="1"/>
  <c r="AF22" i="11" s="1"/>
  <c r="AD21" i="11"/>
  <c r="AE21" i="11" s="1"/>
  <c r="AF21" i="11" s="1"/>
  <c r="AF16" i="3"/>
  <c r="W8" i="10" l="1"/>
  <c r="AD8" i="10" s="1"/>
  <c r="AE8" i="10" s="1"/>
  <c r="AF8" i="10" s="1"/>
  <c r="W12" i="10"/>
  <c r="AD12" i="10" s="1"/>
  <c r="AE12" i="10" s="1"/>
  <c r="AF12" i="10" s="1"/>
  <c r="W20" i="7" l="1"/>
  <c r="AE20" i="7" s="1"/>
  <c r="AF20" i="7" s="1"/>
  <c r="W23" i="7"/>
  <c r="AE23" i="7" s="1"/>
  <c r="AF23" i="7" s="1"/>
  <c r="W7" i="7"/>
  <c r="W17" i="11"/>
  <c r="AD17" i="11" s="1"/>
  <c r="AE17" i="11" s="1"/>
  <c r="AF17" i="11" s="1"/>
  <c r="W24" i="11"/>
  <c r="W15" i="11"/>
  <c r="AD15" i="11" s="1"/>
  <c r="AE15" i="11" s="1"/>
  <c r="AF15" i="11" s="1"/>
  <c r="W19" i="11"/>
  <c r="W19" i="14"/>
  <c r="W30" i="14"/>
  <c r="W23" i="14"/>
  <c r="W13" i="14"/>
  <c r="W14" i="14"/>
  <c r="W10" i="14"/>
  <c r="W22" i="14"/>
  <c r="Z6" i="3"/>
  <c r="Y6" i="3"/>
  <c r="X6" i="3"/>
  <c r="W6" i="3"/>
  <c r="W8" i="3"/>
  <c r="AD8" i="3" s="1"/>
  <c r="AE8" i="3" s="1"/>
  <c r="W24" i="10"/>
  <c r="AD24" i="10" s="1"/>
  <c r="AE24" i="10" s="1"/>
  <c r="AF24" i="10" s="1"/>
  <c r="W11" i="10"/>
  <c r="W22" i="10"/>
  <c r="W6" i="10"/>
  <c r="AD30" i="14" l="1"/>
  <c r="AE30" i="14" s="1"/>
  <c r="AF30" i="14" s="1"/>
  <c r="AD19" i="14"/>
  <c r="AE19" i="14" s="1"/>
  <c r="AF19" i="14" s="1"/>
  <c r="AD23" i="14"/>
  <c r="AE23" i="14" s="1"/>
  <c r="AF23" i="14" s="1"/>
  <c r="AD22" i="14"/>
  <c r="AE22" i="14" s="1"/>
  <c r="AF22" i="14" s="1"/>
  <c r="AD10" i="14"/>
  <c r="AE10" i="14" s="1"/>
  <c r="AF10" i="14" s="1"/>
  <c r="AD13" i="14"/>
  <c r="AE13" i="14" s="1"/>
  <c r="AF13" i="14" s="1"/>
  <c r="AD14" i="14"/>
  <c r="AE14" i="14" s="1"/>
  <c r="AF14" i="14" s="1"/>
  <c r="AD11" i="10"/>
  <c r="AE11" i="10" s="1"/>
  <c r="AF11" i="10" s="1"/>
  <c r="AD22" i="10"/>
  <c r="AE22" i="10" s="1"/>
  <c r="AF22" i="10" s="1"/>
  <c r="AD6" i="10"/>
  <c r="AE6" i="10" s="1"/>
  <c r="AF6" i="10" s="1"/>
  <c r="AD19" i="11"/>
  <c r="AE19" i="11" s="1"/>
  <c r="AF19" i="11" s="1"/>
  <c r="AD24" i="11"/>
  <c r="AE24" i="11" s="1"/>
  <c r="AF24" i="11" s="1"/>
  <c r="AE7" i="7"/>
  <c r="AF7" i="7" s="1"/>
  <c r="AD6" i="3"/>
  <c r="AE6" i="3" s="1"/>
  <c r="AA6" i="3"/>
  <c r="W32" i="11"/>
  <c r="W17" i="14"/>
  <c r="AD17" i="14" l="1"/>
  <c r="AE17" i="14" s="1"/>
  <c r="AF17" i="14" s="1"/>
  <c r="AD32" i="11"/>
  <c r="AE32" i="11" s="1"/>
  <c r="AF32" i="11" s="1"/>
  <c r="AF6" i="3"/>
  <c r="AF8" i="3"/>
  <c r="W18" i="10" l="1"/>
  <c r="AD18" i="10" s="1"/>
  <c r="AE18" i="10" s="1"/>
  <c r="AF18" i="10" s="1"/>
  <c r="W18" i="3"/>
  <c r="AD18" i="3" s="1"/>
  <c r="AE18" i="3" s="1"/>
  <c r="W25" i="14"/>
  <c r="W9" i="11"/>
  <c r="AD25" i="14" l="1"/>
  <c r="AE25" i="14" s="1"/>
  <c r="AF25" i="14" s="1"/>
  <c r="AD9" i="11"/>
  <c r="AE9" i="11" s="1"/>
  <c r="AF9" i="11" s="1"/>
  <c r="AF18" i="3"/>
  <c r="W10" i="3"/>
  <c r="AD10" i="3" s="1"/>
  <c r="AE10" i="3" s="1"/>
  <c r="W21" i="14"/>
  <c r="W6" i="11"/>
  <c r="AD6" i="11" s="1"/>
  <c r="AE6" i="11" s="1"/>
  <c r="AF6" i="11" s="1"/>
  <c r="AD21" i="14" l="1"/>
  <c r="AE21" i="14" s="1"/>
  <c r="AF21" i="14" s="1"/>
  <c r="AF10" i="3"/>
  <c r="W7" i="5" l="1"/>
  <c r="W13" i="5"/>
  <c r="AD13" i="5" s="1"/>
  <c r="AE13" i="5" s="1"/>
  <c r="AF13" i="5" s="1"/>
  <c r="W11" i="5"/>
  <c r="W10" i="5"/>
  <c r="AD10" i="5" s="1"/>
  <c r="AE10" i="5" s="1"/>
  <c r="AF10" i="5" s="1"/>
  <c r="W12" i="5"/>
  <c r="W9" i="5"/>
  <c r="W6" i="5"/>
  <c r="AD6" i="5" s="1"/>
  <c r="AE6" i="5" s="1"/>
  <c r="AF6" i="5" s="1"/>
  <c r="W14" i="5"/>
  <c r="AD14" i="5" s="1"/>
  <c r="AE14" i="5" s="1"/>
  <c r="AF14" i="5" s="1"/>
  <c r="W20" i="14"/>
  <c r="W9" i="14"/>
  <c r="W18" i="14"/>
  <c r="W29" i="14"/>
  <c r="W27" i="14"/>
  <c r="W28" i="14"/>
  <c r="W8" i="14"/>
  <c r="W6" i="14"/>
  <c r="AD6" i="14" s="1"/>
  <c r="AE6" i="14" s="1"/>
  <c r="AF6" i="14" s="1"/>
  <c r="W15" i="14"/>
  <c r="AD15" i="14" s="1"/>
  <c r="AE15" i="14" s="1"/>
  <c r="AF15" i="14" s="1"/>
  <c r="W16" i="14"/>
  <c r="W7" i="14"/>
  <c r="AD7" i="14" s="1"/>
  <c r="AE7" i="14" s="1"/>
  <c r="AF7" i="14" s="1"/>
  <c r="W8" i="13"/>
  <c r="W10" i="13"/>
  <c r="AD10" i="13" s="1"/>
  <c r="AE10" i="13" s="1"/>
  <c r="AF10" i="13" s="1"/>
  <c r="W12" i="13"/>
  <c r="AD12" i="13" s="1"/>
  <c r="AE12" i="13" s="1"/>
  <c r="AF12" i="13" s="1"/>
  <c r="W6" i="13"/>
  <c r="AD6" i="13" s="1"/>
  <c r="AE6" i="13" s="1"/>
  <c r="AF6" i="13" s="1"/>
  <c r="W7" i="13"/>
  <c r="W26" i="11"/>
  <c r="AD26" i="11" s="1"/>
  <c r="AE26" i="11" s="1"/>
  <c r="AF26" i="11" s="1"/>
  <c r="W27" i="11"/>
  <c r="W31" i="11"/>
  <c r="W20" i="11"/>
  <c r="AD20" i="11" s="1"/>
  <c r="AE20" i="11" s="1"/>
  <c r="AF20" i="11" s="1"/>
  <c r="W14" i="11"/>
  <c r="AD14" i="11" s="1"/>
  <c r="AE14" i="11" s="1"/>
  <c r="AF14" i="11" s="1"/>
  <c r="W13" i="11"/>
  <c r="AD13" i="11" s="1"/>
  <c r="AE13" i="11" s="1"/>
  <c r="AF13" i="11" s="1"/>
  <c r="W16" i="11"/>
  <c r="AD16" i="11" s="1"/>
  <c r="AE16" i="11" s="1"/>
  <c r="AF16" i="11" s="1"/>
  <c r="W28" i="11"/>
  <c r="AD28" i="11" s="1"/>
  <c r="AE28" i="11" s="1"/>
  <c r="AF28" i="11" s="1"/>
  <c r="W29" i="11"/>
  <c r="AD29" i="11" s="1"/>
  <c r="AE29" i="11" s="1"/>
  <c r="AF29" i="11" s="1"/>
  <c r="W11" i="11"/>
  <c r="W30" i="11"/>
  <c r="W25" i="10"/>
  <c r="W19" i="10"/>
  <c r="W14" i="10"/>
  <c r="W21" i="10"/>
  <c r="AD21" i="10" s="1"/>
  <c r="AE21" i="10" s="1"/>
  <c r="AF21" i="10" s="1"/>
  <c r="W28" i="10"/>
  <c r="AD28" i="10" s="1"/>
  <c r="AE28" i="10" s="1"/>
  <c r="AF28" i="10" s="1"/>
  <c r="W9" i="10"/>
  <c r="AD9" i="10" s="1"/>
  <c r="AE9" i="10" s="1"/>
  <c r="AF9" i="10" s="1"/>
  <c r="W23" i="10"/>
  <c r="AD23" i="10" s="1"/>
  <c r="AE23" i="10" s="1"/>
  <c r="AF23" i="10" s="1"/>
  <c r="W10" i="10"/>
  <c r="AD10" i="10" s="1"/>
  <c r="AE10" i="10" s="1"/>
  <c r="AF10" i="10" s="1"/>
  <c r="W15" i="10"/>
  <c r="AD15" i="10" s="1"/>
  <c r="AE15" i="10" s="1"/>
  <c r="AF15" i="10" s="1"/>
  <c r="W26" i="10"/>
  <c r="W27" i="10"/>
  <c r="W17" i="10"/>
  <c r="AD17" i="10" s="1"/>
  <c r="AE17" i="10" s="1"/>
  <c r="AF17" i="10" s="1"/>
  <c r="W7" i="10"/>
  <c r="W20" i="10"/>
  <c r="AD20" i="10" s="1"/>
  <c r="AE20" i="10" s="1"/>
  <c r="AF20" i="10" s="1"/>
  <c r="W13" i="10"/>
  <c r="AD13" i="10" s="1"/>
  <c r="AE13" i="10" s="1"/>
  <c r="AF13" i="10" s="1"/>
  <c r="W16" i="10"/>
  <c r="W13" i="7"/>
  <c r="W10" i="7"/>
  <c r="W22" i="7"/>
  <c r="W18" i="7"/>
  <c r="AE18" i="7" s="1"/>
  <c r="AF18" i="7" s="1"/>
  <c r="W14" i="7"/>
  <c r="AE14" i="7" s="1"/>
  <c r="AF14" i="7" s="1"/>
  <c r="W12" i="7"/>
  <c r="W24" i="7"/>
  <c r="W11" i="7"/>
  <c r="W15" i="7"/>
  <c r="W6" i="7"/>
  <c r="AE6" i="7" s="1"/>
  <c r="AF6" i="7" s="1"/>
  <c r="W9" i="7"/>
  <c r="AE9" i="7" s="1"/>
  <c r="AF9" i="7" s="1"/>
  <c r="W21" i="7"/>
  <c r="AE21" i="7" s="1"/>
  <c r="AF21" i="7" s="1"/>
  <c r="W8" i="7"/>
  <c r="AE8" i="7" s="1"/>
  <c r="AF8" i="7" s="1"/>
  <c r="W17" i="7"/>
  <c r="W15" i="3"/>
  <c r="AD15" i="3" s="1"/>
  <c r="AE15" i="3" s="1"/>
  <c r="W17" i="3"/>
  <c r="AD17" i="3" s="1"/>
  <c r="AE17" i="3" s="1"/>
  <c r="W14" i="3"/>
  <c r="AD14" i="3" s="1"/>
  <c r="AE14" i="3" s="1"/>
  <c r="W12" i="3"/>
  <c r="AD12" i="3" s="1"/>
  <c r="AE12" i="3" s="1"/>
  <c r="W9" i="3"/>
  <c r="AD9" i="3" s="1"/>
  <c r="AE9" i="3" s="1"/>
  <c r="W21" i="3"/>
  <c r="AD21" i="3" s="1"/>
  <c r="AE21" i="3" s="1"/>
  <c r="W7" i="3"/>
  <c r="AD7" i="3" s="1"/>
  <c r="AE7" i="3" s="1"/>
  <c r="W19" i="3"/>
  <c r="AD19" i="3" s="1"/>
  <c r="AE19" i="3" s="1"/>
  <c r="AD8" i="14" l="1"/>
  <c r="AE8" i="14" s="1"/>
  <c r="AF8" i="14" s="1"/>
  <c r="AD29" i="14"/>
  <c r="AE29" i="14" s="1"/>
  <c r="AF29" i="14" s="1"/>
  <c r="AD28" i="14"/>
  <c r="AE28" i="14" s="1"/>
  <c r="AF28" i="14" s="1"/>
  <c r="AD27" i="14"/>
  <c r="AE27" i="14" s="1"/>
  <c r="AF27" i="14" s="1"/>
  <c r="AD16" i="14"/>
  <c r="AE16" i="14" s="1"/>
  <c r="AF16" i="14" s="1"/>
  <c r="AD20" i="14"/>
  <c r="AE20" i="14" s="1"/>
  <c r="AF20" i="14" s="1"/>
  <c r="AD18" i="14"/>
  <c r="AE18" i="14" s="1"/>
  <c r="AF18" i="14" s="1"/>
  <c r="AD9" i="14"/>
  <c r="AE9" i="14" s="1"/>
  <c r="AF9" i="14" s="1"/>
  <c r="AD27" i="10"/>
  <c r="AE27" i="10" s="1"/>
  <c r="AF27" i="10" s="1"/>
  <c r="AD26" i="10"/>
  <c r="AE26" i="10" s="1"/>
  <c r="AF26" i="10" s="1"/>
  <c r="AD19" i="10"/>
  <c r="AE19" i="10" s="1"/>
  <c r="AF19" i="10" s="1"/>
  <c r="AD25" i="10"/>
  <c r="AE25" i="10" s="1"/>
  <c r="AF25" i="10" s="1"/>
  <c r="AD16" i="10"/>
  <c r="AE16" i="10" s="1"/>
  <c r="AF16" i="10" s="1"/>
  <c r="AD14" i="10"/>
  <c r="AE14" i="10" s="1"/>
  <c r="AF14" i="10" s="1"/>
  <c r="AD7" i="10"/>
  <c r="AE7" i="10" s="1"/>
  <c r="AF7" i="10" s="1"/>
  <c r="AD30" i="11"/>
  <c r="AE30" i="11" s="1"/>
  <c r="AF30" i="11" s="1"/>
  <c r="AD11" i="11"/>
  <c r="AE11" i="11" s="1"/>
  <c r="AF11" i="11" s="1"/>
  <c r="AD27" i="11"/>
  <c r="AE27" i="11" s="1"/>
  <c r="AF27" i="11" s="1"/>
  <c r="AD31" i="11"/>
  <c r="AE31" i="11" s="1"/>
  <c r="AF31" i="11" s="1"/>
  <c r="AE22" i="7"/>
  <c r="AF22" i="7" s="1"/>
  <c r="AD17" i="7"/>
  <c r="AE17" i="7" s="1"/>
  <c r="AF17" i="7" s="1"/>
  <c r="AE12" i="7"/>
  <c r="AF12" i="7" s="1"/>
  <c r="AE10" i="7"/>
  <c r="AF10" i="7" s="1"/>
  <c r="AE15" i="7"/>
  <c r="AF15" i="7" s="1"/>
  <c r="AE13" i="7"/>
  <c r="AF13" i="7" s="1"/>
  <c r="AE24" i="7"/>
  <c r="AF24" i="7" s="1"/>
  <c r="AE11" i="7"/>
  <c r="AF11" i="7" s="1"/>
  <c r="AD8" i="13"/>
  <c r="AE8" i="13" s="1"/>
  <c r="AF8" i="13" s="1"/>
  <c r="AD7" i="13"/>
  <c r="AE7" i="13" s="1"/>
  <c r="AF7" i="13" s="1"/>
  <c r="AD11" i="5"/>
  <c r="AE11" i="5" s="1"/>
  <c r="AF11" i="5" s="1"/>
  <c r="AD9" i="5"/>
  <c r="AE9" i="5" s="1"/>
  <c r="AF9" i="5" s="1"/>
  <c r="AD12" i="5"/>
  <c r="AE12" i="5" s="1"/>
  <c r="AF12" i="5" s="1"/>
  <c r="AD7" i="5"/>
  <c r="AE7" i="5" s="1"/>
  <c r="AF7" i="5" s="1"/>
  <c r="AF19" i="3"/>
  <c r="AF9" i="3"/>
  <c r="AF7" i="3"/>
  <c r="AF17" i="3"/>
  <c r="AF22" i="3"/>
  <c r="AF21" i="3" l="1"/>
  <c r="AF15" i="3"/>
  <c r="AF14" i="3"/>
  <c r="AF12" i="3"/>
</calcChain>
</file>

<file path=xl/sharedStrings.xml><?xml version="1.0" encoding="utf-8"?>
<sst xmlns="http://schemas.openxmlformats.org/spreadsheetml/2006/main" count="292" uniqueCount="107">
  <si>
    <t>Pos</t>
  </si>
  <si>
    <t>TOTAL</t>
  </si>
  <si>
    <t>PROVISIONAL RESULTS SUBJECT TO CHANGE</t>
  </si>
  <si>
    <t>MSA LICENCE NUMBER</t>
  </si>
  <si>
    <t>COMPETITOR NAME &amp; SURNAME</t>
  </si>
  <si>
    <t>RACE NUMBER</t>
  </si>
  <si>
    <t>D 1</t>
  </si>
  <si>
    <t>D 2</t>
  </si>
  <si>
    <t>D 3</t>
  </si>
  <si>
    <t>TOTAL DROP POINTS</t>
  </si>
  <si>
    <t>FINAL TOTAL AFTER DROP POINTS</t>
  </si>
  <si>
    <t>DROP POINTS</t>
  </si>
  <si>
    <t>RKC</t>
  </si>
  <si>
    <t>Shannon Jackson</t>
  </si>
  <si>
    <t>Anton Pommersheim</t>
  </si>
  <si>
    <t>Mohammed Moerat</t>
  </si>
  <si>
    <t>Hriday Pooren</t>
  </si>
  <si>
    <t>Wayland Wyman</t>
  </si>
  <si>
    <t>Jamie Smith</t>
  </si>
  <si>
    <t>Tshepang Shisinwana</t>
  </si>
  <si>
    <t>Brandon Smith</t>
  </si>
  <si>
    <t>Philippe Chapat</t>
  </si>
  <si>
    <t>Pascal Acquaah</t>
  </si>
  <si>
    <t>Carlo Gil</t>
  </si>
  <si>
    <t>VKC</t>
  </si>
  <si>
    <t>Jordan Brooks</t>
  </si>
  <si>
    <t>Aqil Alibhai</t>
  </si>
  <si>
    <t>Bjorn Bertholdt</t>
  </si>
  <si>
    <t>Troy Snyman</t>
  </si>
  <si>
    <t>Luviwe Sambudla</t>
  </si>
  <si>
    <t>Leyton Fourie</t>
  </si>
  <si>
    <t>Ethan Coetzee</t>
  </si>
  <si>
    <t>Kwanda Mokoena</t>
  </si>
  <si>
    <t>Muhammed Wally</t>
  </si>
  <si>
    <t>Mandla Mlangeni</t>
  </si>
  <si>
    <t>Bradley Liebenberg</t>
  </si>
  <si>
    <t>Kyle Beukes</t>
  </si>
  <si>
    <t>Kent Swartz</t>
  </si>
  <si>
    <t>Troy van der Laan</t>
  </si>
  <si>
    <t>Anesu Maphumulo</t>
  </si>
  <si>
    <t>Wian Boshoff</t>
  </si>
  <si>
    <t>Taya Van Der Laan</t>
  </si>
  <si>
    <t>Justin Allison</t>
  </si>
  <si>
    <t>Ivana Cetinich</t>
  </si>
  <si>
    <t>Llwellyn Myburgh</t>
  </si>
  <si>
    <t>Mathew Morrell</t>
  </si>
  <si>
    <t>Nicholas Verheul</t>
  </si>
  <si>
    <t>Carlo Olivier</t>
  </si>
  <si>
    <t>Keagan Beaumont</t>
  </si>
  <si>
    <t>Jurgen Pommersheim</t>
  </si>
  <si>
    <t>excl</t>
  </si>
  <si>
    <t>Scott Waddington</t>
  </si>
  <si>
    <t>Jeandre Le Roux</t>
  </si>
  <si>
    <t>Lorenzo Cianfanelli</t>
  </si>
  <si>
    <t>Ntiyiso Mabunda</t>
  </si>
  <si>
    <t>Mahlori Mothlabani</t>
  </si>
  <si>
    <t>BEST HEATS</t>
  </si>
  <si>
    <t>TOTAL BEST POINTS</t>
  </si>
  <si>
    <t>B 1</t>
  </si>
  <si>
    <t>B 2</t>
  </si>
  <si>
    <t>B 3</t>
  </si>
  <si>
    <t>Caleb Odendaal</t>
  </si>
  <si>
    <t>Cristian Verheul</t>
  </si>
  <si>
    <t>Seth Gomes</t>
  </si>
  <si>
    <t>Taiibi Tucci</t>
  </si>
  <si>
    <t xml:space="preserve">                                                     2019 NORTHERN REGIONS REGIONAL KARTING CHAMPIONSHIP - MICRO MAX CLASS</t>
  </si>
  <si>
    <t>Erich Heystek</t>
  </si>
  <si>
    <t>Caleb Cotterell</t>
  </si>
  <si>
    <t xml:space="preserve">                                                  2019 NORTHERN REGIONS REGIONAL KARTING CHAMPIONSHIP - SENIOR MAX CLASS</t>
  </si>
  <si>
    <t xml:space="preserve">                                                               2019 NORTHERN REGIONS REGIONAL KARTING CHAMPIONSHIP - BAMBINO CLASS</t>
  </si>
  <si>
    <t xml:space="preserve">                                2019 NORTHERN REGIONS REGIONAL KARTING CHAMPIONSHIP - DD2 CLASS</t>
  </si>
  <si>
    <t>Kieran Daly</t>
  </si>
  <si>
    <t xml:space="preserve">                            2019 NORTHERN REGIONS REGIONAL KARTING CHAMPIONSHIP - DD2 MASTERS CLASS</t>
  </si>
  <si>
    <t>Mitch Coetzee</t>
  </si>
  <si>
    <t>Steve Beaumont</t>
  </si>
  <si>
    <t>Tinahe Ncube</t>
  </si>
  <si>
    <t xml:space="preserve">                                        2019 NORTHERN REGIONS REGIONAL KARTING CHAMPIONSHIP - JUNIOR MAX CLASS</t>
  </si>
  <si>
    <t>Kgalema Mngadi</t>
  </si>
  <si>
    <t>Joseph Oelz</t>
  </si>
  <si>
    <t>Godfrey Malumane</t>
  </si>
  <si>
    <t>Ndumiso Bungane</t>
  </si>
  <si>
    <t xml:space="preserve">                                    2019 NORTHERN REGIONS REGIONAL KARTING CHAMPIONSHIP - MINI MAX CLASS</t>
  </si>
  <si>
    <t xml:space="preserve">                                                  2019 NORTHERN REGIONS REGIONAL KARTING CHAMPIONSHIP - MAX 175 CLASS</t>
  </si>
  <si>
    <t>Erwin Sterne</t>
  </si>
  <si>
    <t>Ghazi Motlekar</t>
  </si>
  <si>
    <t>Nathan Shana</t>
  </si>
  <si>
    <t>Tyler Robinson</t>
  </si>
  <si>
    <t>Aiden Beaumont</t>
  </si>
  <si>
    <t>Enzo Rujugiro</t>
  </si>
  <si>
    <t>Giulio Cianfanelli</t>
  </si>
  <si>
    <t>Roman De Beer</t>
  </si>
  <si>
    <t>Eugene Brittz</t>
  </si>
  <si>
    <t>Nicolas Spanoyannis</t>
  </si>
  <si>
    <t>Ian Allnutt</t>
  </si>
  <si>
    <t>Mattao Mason</t>
  </si>
  <si>
    <t>Ruald Hartzenberg</t>
  </si>
  <si>
    <t>Jayden Els</t>
  </si>
  <si>
    <t>Dane van Heerde</t>
  </si>
  <si>
    <t>Grant Mason</t>
  </si>
  <si>
    <t>Jayden Goosen</t>
  </si>
  <si>
    <t>Greg Malumane</t>
  </si>
  <si>
    <t>Muziwakhe Thekiso</t>
  </si>
  <si>
    <t>Fabienne Lanz</t>
  </si>
  <si>
    <t>Rafael Da Silva</t>
  </si>
  <si>
    <t>Berlin Robinson</t>
  </si>
  <si>
    <t>Mika Abrahams</t>
  </si>
  <si>
    <t>Morne Janse van Rensburg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</si>
</sst>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R&quot;\ #,##0;[Red]&quot;R&quot;\ \-#,##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5" borderId="0" applyNumberFormat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2" borderId="11" xfId="0" applyFont="1" applyFill="1" applyBorder="1" applyAlignment="1">
      <alignment wrapText="1"/>
    </xf>
    <xf numFmtId="0" fontId="4" fillId="2" borderId="15" xfId="0" applyFont="1" applyFill="1" applyBorder="1"/>
    <xf numFmtId="0" fontId="3" fillId="0" borderId="13" xfId="0" applyFont="1" applyBorder="1"/>
    <xf numFmtId="0" fontId="3" fillId="0" borderId="14" xfId="0" applyFont="1" applyBorder="1"/>
    <xf numFmtId="0" fontId="6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2" borderId="5" xfId="0" applyFont="1" applyFill="1" applyBorder="1" applyAlignment="1">
      <alignment wrapText="1"/>
    </xf>
    <xf numFmtId="6" fontId="1" fillId="2" borderId="25" xfId="0" applyNumberFormat="1" applyFont="1" applyFill="1" applyBorder="1" applyAlignment="1">
      <alignment horizontal="center"/>
    </xf>
    <xf numFmtId="6" fontId="1" fillId="2" borderId="26" xfId="0" applyNumberFormat="1" applyFont="1" applyFill="1" applyBorder="1" applyAlignment="1">
      <alignment horizontal="center"/>
    </xf>
    <xf numFmtId="6" fontId="1" fillId="2" borderId="27" xfId="0" applyNumberFormat="1" applyFont="1" applyFill="1" applyBorder="1" applyAlignment="1">
      <alignment horizontal="center"/>
    </xf>
    <xf numFmtId="6" fontId="1" fillId="2" borderId="28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0" fillId="0" borderId="3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6" fontId="1" fillId="4" borderId="25" xfId="0" applyNumberFormat="1" applyFont="1" applyFill="1" applyBorder="1" applyAlignment="1">
      <alignment horizontal="center"/>
    </xf>
    <xf numFmtId="6" fontId="1" fillId="4" borderId="28" xfId="0" applyNumberFormat="1" applyFont="1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8" fillId="3" borderId="3" xfId="0" applyFont="1" applyFill="1" applyBorder="1"/>
    <xf numFmtId="0" fontId="8" fillId="3" borderId="13" xfId="0" applyNumberFormat="1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0" borderId="17" xfId="0" applyFont="1" applyFill="1" applyBorder="1"/>
    <xf numFmtId="0" fontId="1" fillId="0" borderId="13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left"/>
    </xf>
    <xf numFmtId="0" fontId="8" fillId="3" borderId="17" xfId="0" applyFont="1" applyFill="1" applyBorder="1"/>
    <xf numFmtId="0" fontId="8" fillId="0" borderId="17" xfId="0" applyFont="1" applyBorder="1"/>
    <xf numFmtId="0" fontId="1" fillId="0" borderId="18" xfId="0" applyFont="1" applyFill="1" applyBorder="1"/>
    <xf numFmtId="0" fontId="1" fillId="0" borderId="14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3" fillId="0" borderId="30" xfId="0" applyFont="1" applyBorder="1"/>
    <xf numFmtId="0" fontId="4" fillId="2" borderId="32" xfId="0" applyFont="1" applyFill="1" applyBorder="1"/>
    <xf numFmtId="0" fontId="1" fillId="2" borderId="32" xfId="0" applyFont="1" applyFill="1" applyBorder="1" applyAlignment="1">
      <alignment wrapText="1"/>
    </xf>
    <xf numFmtId="0" fontId="1" fillId="2" borderId="26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wrapText="1"/>
    </xf>
    <xf numFmtId="0" fontId="1" fillId="0" borderId="18" xfId="0" applyFont="1" applyFill="1" applyBorder="1" applyAlignment="1">
      <alignment horizontal="left"/>
    </xf>
    <xf numFmtId="0" fontId="1" fillId="2" borderId="33" xfId="0" applyFont="1" applyFill="1" applyBorder="1" applyAlignment="1">
      <alignment horizontal="left" wrapText="1"/>
    </xf>
    <xf numFmtId="0" fontId="1" fillId="0" borderId="3" xfId="0" applyFont="1" applyFill="1" applyBorder="1"/>
    <xf numFmtId="0" fontId="1" fillId="0" borderId="3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0" borderId="38" xfId="0" applyFont="1" applyBorder="1"/>
    <xf numFmtId="0" fontId="1" fillId="0" borderId="39" xfId="0" applyFont="1" applyFill="1" applyBorder="1"/>
    <xf numFmtId="0" fontId="1" fillId="0" borderId="38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/>
    </xf>
    <xf numFmtId="0" fontId="0" fillId="0" borderId="41" xfId="0" applyFont="1" applyFill="1" applyBorder="1" applyAlignment="1">
      <alignment horizontal="center"/>
    </xf>
    <xf numFmtId="0" fontId="0" fillId="0" borderId="40" xfId="0" applyFont="1" applyFill="1" applyBorder="1" applyAlignment="1">
      <alignment horizontal="center"/>
    </xf>
    <xf numFmtId="0" fontId="0" fillId="0" borderId="42" xfId="0" applyFont="1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35" xfId="0" applyFont="1" applyFill="1" applyBorder="1" applyAlignment="1">
      <alignment horizontal="center"/>
    </xf>
    <xf numFmtId="6" fontId="1" fillId="2" borderId="45" xfId="0" applyNumberFormat="1" applyFont="1" applyFill="1" applyBorder="1" applyAlignment="1">
      <alignment horizontal="center"/>
    </xf>
    <xf numFmtId="6" fontId="1" fillId="2" borderId="5" xfId="0" applyNumberFormat="1" applyFont="1" applyFill="1" applyBorder="1" applyAlignment="1">
      <alignment horizontal="center"/>
    </xf>
    <xf numFmtId="6" fontId="1" fillId="2" borderId="46" xfId="0" applyNumberFormat="1" applyFont="1" applyFill="1" applyBorder="1" applyAlignment="1">
      <alignment horizontal="center"/>
    </xf>
    <xf numFmtId="6" fontId="1" fillId="2" borderId="47" xfId="0" applyNumberFormat="1" applyFont="1" applyFill="1" applyBorder="1" applyAlignment="1">
      <alignment horizontal="center"/>
    </xf>
    <xf numFmtId="0" fontId="0" fillId="0" borderId="34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1" fillId="0" borderId="16" xfId="0" applyFont="1" applyFill="1" applyBorder="1"/>
    <xf numFmtId="0" fontId="10" fillId="0" borderId="16" xfId="0" applyFont="1" applyFill="1" applyBorder="1" applyAlignment="1">
      <alignment horizontal="center"/>
    </xf>
    <xf numFmtId="0" fontId="1" fillId="0" borderId="37" xfId="0" applyFont="1" applyFill="1" applyBorder="1"/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0" fillId="4" borderId="37" xfId="0" applyFill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6" fontId="12" fillId="5" borderId="25" xfId="1" applyNumberFormat="1" applyBorder="1" applyAlignment="1">
      <alignment horizontal="center"/>
    </xf>
    <xf numFmtId="6" fontId="12" fillId="5" borderId="28" xfId="1" applyNumberFormat="1" applyBorder="1" applyAlignment="1">
      <alignment horizontal="center"/>
    </xf>
    <xf numFmtId="0" fontId="12" fillId="5" borderId="22" xfId="1" applyBorder="1" applyAlignment="1">
      <alignment horizontal="center"/>
    </xf>
    <xf numFmtId="0" fontId="12" fillId="5" borderId="24" xfId="1" applyBorder="1" applyAlignment="1">
      <alignment horizontal="center"/>
    </xf>
    <xf numFmtId="0" fontId="12" fillId="5" borderId="30" xfId="1" applyBorder="1" applyAlignment="1">
      <alignment horizontal="center"/>
    </xf>
    <xf numFmtId="0" fontId="4" fillId="2" borderId="11" xfId="0" applyFont="1" applyFill="1" applyBorder="1"/>
    <xf numFmtId="6" fontId="12" fillId="5" borderId="45" xfId="1" applyNumberFormat="1" applyBorder="1" applyAlignment="1">
      <alignment horizontal="center"/>
    </xf>
    <xf numFmtId="6" fontId="12" fillId="5" borderId="47" xfId="1" applyNumberFormat="1" applyBorder="1" applyAlignment="1">
      <alignment horizontal="center"/>
    </xf>
    <xf numFmtId="6" fontId="1" fillId="4" borderId="45" xfId="0" applyNumberFormat="1" applyFont="1" applyFill="1" applyBorder="1" applyAlignment="1">
      <alignment horizontal="center"/>
    </xf>
    <xf numFmtId="6" fontId="1" fillId="4" borderId="47" xfId="0" applyNumberFormat="1" applyFont="1" applyFill="1" applyBorder="1" applyAlignment="1">
      <alignment horizontal="center"/>
    </xf>
    <xf numFmtId="0" fontId="3" fillId="0" borderId="15" xfId="0" applyFont="1" applyBorder="1"/>
    <xf numFmtId="0" fontId="12" fillId="5" borderId="34" xfId="1" applyBorder="1" applyAlignment="1">
      <alignment horizontal="center"/>
    </xf>
    <xf numFmtId="0" fontId="12" fillId="5" borderId="35" xfId="1" applyBorder="1" applyAlignment="1">
      <alignment horizontal="center"/>
    </xf>
    <xf numFmtId="0" fontId="12" fillId="5" borderId="15" xfId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5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1" fillId="2" borderId="15" xfId="0" applyFont="1" applyFill="1" applyBorder="1"/>
    <xf numFmtId="0" fontId="12" fillId="5" borderId="44" xfId="1" applyBorder="1" applyAlignment="1">
      <alignment horizontal="center"/>
    </xf>
    <xf numFmtId="0" fontId="12" fillId="5" borderId="52" xfId="1" applyBorder="1" applyAlignment="1">
      <alignment horizontal="center"/>
    </xf>
    <xf numFmtId="0" fontId="12" fillId="5" borderId="29" xfId="1" applyBorder="1" applyAlignment="1">
      <alignment horizontal="center"/>
    </xf>
    <xf numFmtId="0" fontId="0" fillId="4" borderId="44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8" fillId="3" borderId="39" xfId="0" applyFont="1" applyFill="1" applyBorder="1"/>
    <xf numFmtId="0" fontId="8" fillId="3" borderId="38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39" xfId="0" applyFont="1" applyBorder="1"/>
    <xf numFmtId="0" fontId="8" fillId="0" borderId="38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8" fillId="3" borderId="43" xfId="0" applyFont="1" applyFill="1" applyBorder="1"/>
    <xf numFmtId="0" fontId="8" fillId="3" borderId="15" xfId="0" applyNumberFormat="1" applyFont="1" applyFill="1" applyBorder="1" applyAlignment="1">
      <alignment horizontal="center"/>
    </xf>
    <xf numFmtId="0" fontId="8" fillId="3" borderId="48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1" fillId="0" borderId="51" xfId="0" applyFont="1" applyFill="1" applyBorder="1"/>
    <xf numFmtId="0" fontId="1" fillId="0" borderId="3" xfId="0" applyFont="1" applyFill="1" applyBorder="1" applyAlignment="1">
      <alignment horizontal="left"/>
    </xf>
    <xf numFmtId="0" fontId="8" fillId="0" borderId="15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0" fillId="6" borderId="7" xfId="0" applyFont="1" applyFill="1" applyBorder="1" applyAlignment="1">
      <alignment horizontal="center"/>
    </xf>
    <xf numFmtId="0" fontId="0" fillId="6" borderId="16" xfId="0" applyFont="1" applyFill="1" applyBorder="1" applyAlignment="1">
      <alignment horizontal="center"/>
    </xf>
    <xf numFmtId="0" fontId="0" fillId="6" borderId="8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16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24" xfId="0" applyFont="1" applyFill="1" applyBorder="1" applyAlignment="1">
      <alignment horizontal="center"/>
    </xf>
    <xf numFmtId="0" fontId="0" fillId="6" borderId="23" xfId="0" applyFont="1" applyFill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16" fontId="1" fillId="2" borderId="31" xfId="0" applyNumberFormat="1" applyFont="1" applyFill="1" applyBorder="1" applyAlignment="1">
      <alignment horizontal="center"/>
    </xf>
    <xf numFmtId="16" fontId="1" fillId="2" borderId="20" xfId="0" applyNumberFormat="1" applyFont="1" applyFill="1" applyBorder="1" applyAlignment="1">
      <alignment horizontal="center"/>
    </xf>
    <xf numFmtId="16" fontId="1" fillId="2" borderId="2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2" fillId="5" borderId="4" xfId="1" applyBorder="1" applyAlignment="1">
      <alignment horizontal="center"/>
    </xf>
    <xf numFmtId="0" fontId="12" fillId="5" borderId="5" xfId="1" applyBorder="1" applyAlignment="1">
      <alignment horizontal="center"/>
    </xf>
    <xf numFmtId="0" fontId="12" fillId="5" borderId="31" xfId="1" applyBorder="1" applyAlignment="1">
      <alignment horizontal="center"/>
    </xf>
    <xf numFmtId="0" fontId="12" fillId="5" borderId="20" xfId="1" applyBorder="1" applyAlignment="1">
      <alignment horizontal="center"/>
    </xf>
    <xf numFmtId="0" fontId="12" fillId="5" borderId="11" xfId="1" applyBorder="1" applyAlignment="1">
      <alignment horizontal="center" wrapText="1"/>
    </xf>
    <xf numFmtId="0" fontId="12" fillId="5" borderId="12" xfId="1" applyBorder="1" applyAlignment="1">
      <alignment horizontal="center" wrapText="1"/>
    </xf>
    <xf numFmtId="0" fontId="12" fillId="5" borderId="29" xfId="1" applyBorder="1" applyAlignment="1">
      <alignment horizontal="center" wrapText="1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1" fillId="4" borderId="50" xfId="0" applyFont="1" applyFill="1" applyBorder="1" applyAlignment="1">
      <alignment horizontal="center" wrapText="1"/>
    </xf>
    <xf numFmtId="0" fontId="1" fillId="4" borderId="31" xfId="0" applyFont="1" applyFill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horizontal="center" vertical="top" wrapText="1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2</xdr:col>
      <xdr:colOff>433916</xdr:colOff>
      <xdr:row>4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2010833" cy="984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0</xdr:rowOff>
    </xdr:from>
    <xdr:to>
      <xdr:col>2</xdr:col>
      <xdr:colOff>275166</xdr:colOff>
      <xdr:row>4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" y="0"/>
          <a:ext cx="1979084" cy="984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190500</xdr:rowOff>
    </xdr:from>
    <xdr:to>
      <xdr:col>2</xdr:col>
      <xdr:colOff>10583</xdr:colOff>
      <xdr:row>3</xdr:row>
      <xdr:rowOff>180975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1629833" cy="7736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116417</xdr:rowOff>
    </xdr:from>
    <xdr:to>
      <xdr:col>2</xdr:col>
      <xdr:colOff>194734</xdr:colOff>
      <xdr:row>3</xdr:row>
      <xdr:rowOff>232833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417"/>
          <a:ext cx="1813984" cy="899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31751</xdr:rowOff>
    </xdr:from>
    <xdr:to>
      <xdr:col>2</xdr:col>
      <xdr:colOff>84668</xdr:colOff>
      <xdr:row>3</xdr:row>
      <xdr:rowOff>139753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1751"/>
          <a:ext cx="1930400" cy="8954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74083</xdr:rowOff>
    </xdr:from>
    <xdr:to>
      <xdr:col>1</xdr:col>
      <xdr:colOff>1452033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4083"/>
          <a:ext cx="1761066" cy="8847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130174</xdr:colOff>
      <xdr:row>0</xdr:row>
      <xdr:rowOff>38100</xdr:rowOff>
    </xdr:from>
    <xdr:to>
      <xdr:col>2</xdr:col>
      <xdr:colOff>476250</xdr:colOff>
      <xdr:row>3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174" y="38100"/>
          <a:ext cx="1929343" cy="90593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31752</xdr:rowOff>
    </xdr:from>
    <xdr:to>
      <xdr:col>1</xdr:col>
      <xdr:colOff>1395942</xdr:colOff>
      <xdr:row>3</xdr:row>
      <xdr:rowOff>76201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1752"/>
          <a:ext cx="1704974" cy="8350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9"/>
  <sheetViews>
    <sheetView zoomScale="90" zoomScaleNormal="90" workbookViewId="0">
      <selection activeCell="AD22" sqref="AD22"/>
    </sheetView>
  </sheetViews>
  <sheetFormatPr defaultRowHeight="15" x14ac:dyDescent="0.25"/>
  <cols>
    <col min="1" max="1" width="5.140625" customWidth="1"/>
    <col min="2" max="2" width="20" customWidth="1"/>
    <col min="3" max="3" width="10.85546875" customWidth="1"/>
    <col min="4" max="4" width="8.7109375" customWidth="1"/>
    <col min="5" max="22" width="4.140625" style="1" customWidth="1"/>
    <col min="23" max="23" width="6.42578125" style="1" customWidth="1"/>
    <col min="24" max="26" width="4.140625" style="94" customWidth="1"/>
    <col min="27" max="27" width="7.140625" style="94" customWidth="1"/>
    <col min="28" max="30" width="4.140625" style="94" customWidth="1"/>
    <col min="31" max="31" width="7.140625" style="94" customWidth="1"/>
    <col min="32" max="32" width="7.85546875" customWidth="1"/>
  </cols>
  <sheetData>
    <row r="1" spans="1:32" ht="27" customHeight="1" x14ac:dyDescent="0.25">
      <c r="A1" s="154" t="s">
        <v>69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spans="1:32" ht="20.25" customHeight="1" thickBot="1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2" x14ac:dyDescent="0.25">
      <c r="A3" s="160"/>
      <c r="B3" s="160"/>
      <c r="C3" s="160"/>
      <c r="D3" s="160"/>
      <c r="E3" s="162" t="s">
        <v>24</v>
      </c>
      <c r="F3" s="163"/>
      <c r="G3" s="164"/>
      <c r="H3" s="162" t="s">
        <v>12</v>
      </c>
      <c r="I3" s="163"/>
      <c r="J3" s="164"/>
      <c r="K3" s="162" t="s">
        <v>12</v>
      </c>
      <c r="L3" s="163"/>
      <c r="M3" s="164"/>
      <c r="N3" s="162" t="s">
        <v>24</v>
      </c>
      <c r="O3" s="163"/>
      <c r="P3" s="164"/>
      <c r="Q3" s="162" t="s">
        <v>24</v>
      </c>
      <c r="R3" s="163"/>
      <c r="S3" s="164"/>
      <c r="T3" s="162" t="s">
        <v>12</v>
      </c>
      <c r="U3" s="163"/>
      <c r="V3" s="164"/>
      <c r="W3" s="165" t="s">
        <v>1</v>
      </c>
      <c r="X3" s="168" t="s">
        <v>11</v>
      </c>
      <c r="Y3" s="169"/>
      <c r="Z3" s="169"/>
      <c r="AA3" s="172" t="s">
        <v>9</v>
      </c>
      <c r="AB3" s="175" t="s">
        <v>56</v>
      </c>
      <c r="AC3" s="176"/>
      <c r="AD3" s="176"/>
      <c r="AE3" s="179" t="s">
        <v>57</v>
      </c>
      <c r="AF3" s="165" t="s">
        <v>10</v>
      </c>
    </row>
    <row r="4" spans="1:32" ht="15.75" thickBot="1" x14ac:dyDescent="0.3">
      <c r="A4" s="161"/>
      <c r="B4" s="161"/>
      <c r="C4" s="161"/>
      <c r="D4" s="161"/>
      <c r="E4" s="157">
        <v>43505</v>
      </c>
      <c r="F4" s="158"/>
      <c r="G4" s="159"/>
      <c r="H4" s="157">
        <v>43526</v>
      </c>
      <c r="I4" s="158"/>
      <c r="J4" s="159"/>
      <c r="K4" s="157">
        <v>43589</v>
      </c>
      <c r="L4" s="158"/>
      <c r="M4" s="159"/>
      <c r="N4" s="157">
        <v>43624</v>
      </c>
      <c r="O4" s="158"/>
      <c r="P4" s="159"/>
      <c r="Q4" s="157">
        <v>43708</v>
      </c>
      <c r="R4" s="158"/>
      <c r="S4" s="159"/>
      <c r="T4" s="157">
        <v>43771</v>
      </c>
      <c r="U4" s="158"/>
      <c r="V4" s="159"/>
      <c r="W4" s="166"/>
      <c r="X4" s="170"/>
      <c r="Y4" s="171"/>
      <c r="Z4" s="171"/>
      <c r="AA4" s="173"/>
      <c r="AB4" s="177"/>
      <c r="AC4" s="178"/>
      <c r="AD4" s="178"/>
      <c r="AE4" s="180"/>
      <c r="AF4" s="166"/>
    </row>
    <row r="5" spans="1:32" s="2" customFormat="1" ht="47.25" customHeight="1" thickBot="1" x14ac:dyDescent="0.3">
      <c r="A5" s="13" t="s">
        <v>0</v>
      </c>
      <c r="B5" s="63" t="s">
        <v>4</v>
      </c>
      <c r="C5" s="23" t="s">
        <v>3</v>
      </c>
      <c r="D5" s="52" t="s">
        <v>5</v>
      </c>
      <c r="E5" s="19">
        <v>1</v>
      </c>
      <c r="F5" s="20">
        <v>2</v>
      </c>
      <c r="G5" s="21">
        <v>3</v>
      </c>
      <c r="H5" s="19">
        <v>1</v>
      </c>
      <c r="I5" s="20">
        <v>2</v>
      </c>
      <c r="J5" s="21">
        <v>3</v>
      </c>
      <c r="K5" s="19">
        <v>1</v>
      </c>
      <c r="L5" s="22">
        <v>2</v>
      </c>
      <c r="M5" s="21">
        <v>3</v>
      </c>
      <c r="N5" s="19">
        <v>1</v>
      </c>
      <c r="O5" s="20">
        <v>2</v>
      </c>
      <c r="P5" s="21">
        <v>3</v>
      </c>
      <c r="Q5" s="19">
        <v>1</v>
      </c>
      <c r="R5" s="20">
        <v>2</v>
      </c>
      <c r="S5" s="21">
        <v>3</v>
      </c>
      <c r="T5" s="19">
        <v>1</v>
      </c>
      <c r="U5" s="20">
        <v>2</v>
      </c>
      <c r="V5" s="21">
        <v>3</v>
      </c>
      <c r="W5" s="167"/>
      <c r="X5" s="98" t="s">
        <v>6</v>
      </c>
      <c r="Y5" s="99" t="s">
        <v>7</v>
      </c>
      <c r="Z5" s="99" t="s">
        <v>8</v>
      </c>
      <c r="AA5" s="174"/>
      <c r="AB5" s="27" t="s">
        <v>58</v>
      </c>
      <c r="AC5" s="28" t="s">
        <v>59</v>
      </c>
      <c r="AD5" s="28" t="s">
        <v>60</v>
      </c>
      <c r="AE5" s="181"/>
      <c r="AF5" s="166"/>
    </row>
    <row r="6" spans="1:32" x14ac:dyDescent="0.25">
      <c r="A6" s="14">
        <v>1</v>
      </c>
      <c r="B6" s="31" t="s">
        <v>19</v>
      </c>
      <c r="C6" s="38">
        <v>2905</v>
      </c>
      <c r="D6" s="33">
        <v>30</v>
      </c>
      <c r="E6" s="34">
        <v>35</v>
      </c>
      <c r="F6" s="35">
        <v>35</v>
      </c>
      <c r="G6" s="36">
        <v>35</v>
      </c>
      <c r="H6" s="34">
        <v>35</v>
      </c>
      <c r="I6" s="35">
        <v>29</v>
      </c>
      <c r="J6" s="36">
        <v>35</v>
      </c>
      <c r="K6" s="34">
        <v>35</v>
      </c>
      <c r="L6" s="37">
        <v>35</v>
      </c>
      <c r="M6" s="36">
        <v>27</v>
      </c>
      <c r="N6" s="34">
        <v>35</v>
      </c>
      <c r="O6" s="35">
        <v>30</v>
      </c>
      <c r="P6" s="36">
        <v>35</v>
      </c>
      <c r="Q6" s="34">
        <v>30</v>
      </c>
      <c r="R6" s="35">
        <v>35</v>
      </c>
      <c r="S6" s="36">
        <v>35</v>
      </c>
      <c r="T6" s="34">
        <v>35</v>
      </c>
      <c r="U6" s="35">
        <v>27</v>
      </c>
      <c r="V6" s="36">
        <v>28</v>
      </c>
      <c r="W6" s="24">
        <f>SUM(E6:V6)</f>
        <v>591</v>
      </c>
      <c r="X6" s="100">
        <f>SMALL(E6:V6,1)</f>
        <v>27</v>
      </c>
      <c r="Y6" s="101">
        <f>SMALL(E6:V6,2)</f>
        <v>27</v>
      </c>
      <c r="Z6" s="101">
        <f>SMALL(E6:V6,3)</f>
        <v>28</v>
      </c>
      <c r="AA6" s="102">
        <f>SUM(X6:Z6)</f>
        <v>82</v>
      </c>
      <c r="AB6" s="29">
        <f>LARGE(E6:V6,1)</f>
        <v>35</v>
      </c>
      <c r="AC6" s="30">
        <f>LARGE(E6:V6,2)</f>
        <v>35</v>
      </c>
      <c r="AD6" s="30">
        <f>LARGE(I6:Z6,3)</f>
        <v>35</v>
      </c>
      <c r="AE6" s="95">
        <f>SUM(AB6:AD6)</f>
        <v>105</v>
      </c>
      <c r="AF6" s="96">
        <f>SUM(W6-AA6+AE6)</f>
        <v>614</v>
      </c>
    </row>
    <row r="7" spans="1:32" x14ac:dyDescent="0.25">
      <c r="A7" s="14">
        <v>2</v>
      </c>
      <c r="B7" s="66" t="s">
        <v>48</v>
      </c>
      <c r="C7" s="50">
        <v>16625</v>
      </c>
      <c r="D7" s="51">
        <v>77</v>
      </c>
      <c r="E7" s="39">
        <v>28</v>
      </c>
      <c r="F7" s="40">
        <v>29</v>
      </c>
      <c r="G7" s="41">
        <v>29</v>
      </c>
      <c r="H7" s="39">
        <v>29</v>
      </c>
      <c r="I7" s="40">
        <v>30</v>
      </c>
      <c r="J7" s="41">
        <v>30</v>
      </c>
      <c r="K7" s="39">
        <v>29</v>
      </c>
      <c r="L7" s="42">
        <v>32</v>
      </c>
      <c r="M7" s="41">
        <v>35</v>
      </c>
      <c r="N7" s="39">
        <v>30</v>
      </c>
      <c r="O7" s="40">
        <v>35</v>
      </c>
      <c r="P7" s="41">
        <v>32</v>
      </c>
      <c r="Q7" s="39">
        <v>32</v>
      </c>
      <c r="R7" s="40">
        <v>29</v>
      </c>
      <c r="S7" s="41">
        <v>32</v>
      </c>
      <c r="T7" s="39">
        <v>30</v>
      </c>
      <c r="U7" s="40">
        <v>35</v>
      </c>
      <c r="V7" s="41">
        <v>35</v>
      </c>
      <c r="W7" s="25">
        <f>SUM(E7:V7)</f>
        <v>561</v>
      </c>
      <c r="X7" s="100">
        <f>SMALL(E7:V7,1)</f>
        <v>28</v>
      </c>
      <c r="Y7" s="101">
        <f>SMALL(E7:V7,2)</f>
        <v>29</v>
      </c>
      <c r="Z7" s="101">
        <f>SMALL(E7:V7,3)</f>
        <v>29</v>
      </c>
      <c r="AA7" s="102">
        <f>SUM(X7:Z7)</f>
        <v>86</v>
      </c>
      <c r="AB7" s="29">
        <f>LARGE(E7:V7,1)</f>
        <v>35</v>
      </c>
      <c r="AC7" s="30">
        <f>LARGE(E7:V7,2)</f>
        <v>35</v>
      </c>
      <c r="AD7" s="30">
        <f>LARGE(I7:Z7,3)</f>
        <v>35</v>
      </c>
      <c r="AE7" s="95">
        <f>SUM(AB7:AD7)</f>
        <v>105</v>
      </c>
      <c r="AF7" s="96">
        <f>SUM(W7-AA7+AE7)</f>
        <v>580</v>
      </c>
    </row>
    <row r="8" spans="1:32" x14ac:dyDescent="0.25">
      <c r="A8" s="14">
        <v>3</v>
      </c>
      <c r="B8" s="66" t="s">
        <v>62</v>
      </c>
      <c r="C8" s="50">
        <v>19871</v>
      </c>
      <c r="D8" s="51">
        <v>39</v>
      </c>
      <c r="E8" s="39">
        <v>29</v>
      </c>
      <c r="F8" s="40">
        <v>28</v>
      </c>
      <c r="G8" s="41">
        <v>27</v>
      </c>
      <c r="H8" s="39">
        <v>30</v>
      </c>
      <c r="I8" s="40">
        <v>32</v>
      </c>
      <c r="J8" s="41">
        <v>29</v>
      </c>
      <c r="K8" s="39">
        <v>30</v>
      </c>
      <c r="L8" s="42">
        <v>29</v>
      </c>
      <c r="M8" s="41">
        <v>30</v>
      </c>
      <c r="N8" s="39">
        <v>29</v>
      </c>
      <c r="O8" s="40">
        <v>29</v>
      </c>
      <c r="P8" s="41">
        <v>30</v>
      </c>
      <c r="Q8" s="39">
        <v>29</v>
      </c>
      <c r="R8" s="40">
        <v>32</v>
      </c>
      <c r="S8" s="41">
        <v>28</v>
      </c>
      <c r="T8" s="39">
        <v>29</v>
      </c>
      <c r="U8" s="40">
        <v>30</v>
      </c>
      <c r="V8" s="41">
        <v>27</v>
      </c>
      <c r="W8" s="25">
        <f>SUM(E8:V8)</f>
        <v>527</v>
      </c>
      <c r="X8" s="100">
        <f>SMALL(E8:V8,1)</f>
        <v>27</v>
      </c>
      <c r="Y8" s="101">
        <f>SMALL(E8:V8,2)</f>
        <v>27</v>
      </c>
      <c r="Z8" s="101">
        <f>SMALL(E8:V8,3)</f>
        <v>28</v>
      </c>
      <c r="AA8" s="102">
        <f>SUM(X8:Z8)</f>
        <v>82</v>
      </c>
      <c r="AB8" s="29">
        <f>LARGE(E8:V8,1)</f>
        <v>32</v>
      </c>
      <c r="AC8" s="30">
        <f>LARGE(E8:V8,2)</f>
        <v>32</v>
      </c>
      <c r="AD8" s="30">
        <f>LARGE(I8:Z8,3)</f>
        <v>32</v>
      </c>
      <c r="AE8" s="95">
        <f>SUM(AB8:AD8)</f>
        <v>96</v>
      </c>
      <c r="AF8" s="96">
        <f>SUM(W8-AA8+AE8)</f>
        <v>541</v>
      </c>
    </row>
    <row r="9" spans="1:32" x14ac:dyDescent="0.25">
      <c r="A9" s="14">
        <v>4</v>
      </c>
      <c r="B9" s="55" t="s">
        <v>38</v>
      </c>
      <c r="C9" s="43">
        <v>14655</v>
      </c>
      <c r="D9" s="44">
        <v>45</v>
      </c>
      <c r="E9" s="39">
        <v>30</v>
      </c>
      <c r="F9" s="40">
        <v>32</v>
      </c>
      <c r="G9" s="41">
        <v>32</v>
      </c>
      <c r="H9" s="39">
        <v>32</v>
      </c>
      <c r="I9" s="40">
        <v>35</v>
      </c>
      <c r="J9" s="41">
        <v>32</v>
      </c>
      <c r="K9" s="39">
        <v>32</v>
      </c>
      <c r="L9" s="42">
        <v>30</v>
      </c>
      <c r="M9" s="41">
        <v>32</v>
      </c>
      <c r="N9" s="39">
        <v>32</v>
      </c>
      <c r="O9" s="40">
        <v>32</v>
      </c>
      <c r="P9" s="41">
        <v>28</v>
      </c>
      <c r="Q9" s="142">
        <v>0</v>
      </c>
      <c r="R9" s="143">
        <v>0</v>
      </c>
      <c r="S9" s="144">
        <v>0</v>
      </c>
      <c r="T9" s="142">
        <v>0</v>
      </c>
      <c r="U9" s="143">
        <v>0</v>
      </c>
      <c r="V9" s="144">
        <v>0</v>
      </c>
      <c r="W9" s="25">
        <f>SUM(E9:V9)</f>
        <v>379</v>
      </c>
      <c r="X9" s="100">
        <f>SMALL(E9:V9,1)</f>
        <v>0</v>
      </c>
      <c r="Y9" s="101">
        <f>SMALL(E9:V9,2)</f>
        <v>0</v>
      </c>
      <c r="Z9" s="101">
        <f>SMALL(E9:V9,3)</f>
        <v>0</v>
      </c>
      <c r="AA9" s="102">
        <f>SUM(X9:Z9)</f>
        <v>0</v>
      </c>
      <c r="AB9" s="29">
        <f>LARGE(E9:V9,1)</f>
        <v>35</v>
      </c>
      <c r="AC9" s="30">
        <f>LARGE(E9:V9,2)</f>
        <v>32</v>
      </c>
      <c r="AD9" s="30">
        <f>LARGE(I9:Z9,3)</f>
        <v>32</v>
      </c>
      <c r="AE9" s="95">
        <f>SUM(AB9:AD9)</f>
        <v>99</v>
      </c>
      <c r="AF9" s="96">
        <f>SUM(W9-AA9+AE9)</f>
        <v>478</v>
      </c>
    </row>
    <row r="10" spans="1:32" x14ac:dyDescent="0.25">
      <c r="A10" s="14">
        <v>5</v>
      </c>
      <c r="B10" s="49" t="s">
        <v>87</v>
      </c>
      <c r="C10" s="50">
        <v>19860</v>
      </c>
      <c r="D10" s="51">
        <v>76</v>
      </c>
      <c r="E10" s="142">
        <v>0</v>
      </c>
      <c r="F10" s="143">
        <v>0</v>
      </c>
      <c r="G10" s="144">
        <v>0</v>
      </c>
      <c r="H10" s="39">
        <v>28</v>
      </c>
      <c r="I10" s="40">
        <v>28</v>
      </c>
      <c r="J10" s="41">
        <v>0</v>
      </c>
      <c r="K10" s="39">
        <v>27</v>
      </c>
      <c r="L10" s="42">
        <v>27</v>
      </c>
      <c r="M10" s="41">
        <v>28</v>
      </c>
      <c r="N10" s="39">
        <v>26</v>
      </c>
      <c r="O10" s="42">
        <v>27</v>
      </c>
      <c r="P10" s="41">
        <v>27</v>
      </c>
      <c r="Q10" s="39">
        <v>28</v>
      </c>
      <c r="R10" s="40">
        <v>28</v>
      </c>
      <c r="S10" s="41">
        <v>29</v>
      </c>
      <c r="T10" s="39">
        <v>27</v>
      </c>
      <c r="U10" s="40">
        <v>29</v>
      </c>
      <c r="V10" s="41">
        <v>26</v>
      </c>
      <c r="W10" s="25">
        <f>SUM(E10:V10)</f>
        <v>385</v>
      </c>
      <c r="X10" s="100">
        <f>SMALL(E10:V10,1)</f>
        <v>0</v>
      </c>
      <c r="Y10" s="101">
        <f>SMALL(E10:V10,2)</f>
        <v>0</v>
      </c>
      <c r="Z10" s="101">
        <f>SMALL(E10:V10,3)</f>
        <v>0</v>
      </c>
      <c r="AA10" s="102">
        <f>SUM(X10:Z10)</f>
        <v>0</v>
      </c>
      <c r="AB10" s="29">
        <f>LARGE(E10:V10,1)</f>
        <v>29</v>
      </c>
      <c r="AC10" s="30">
        <f>LARGE(E10:V10,2)</f>
        <v>29</v>
      </c>
      <c r="AD10" s="30">
        <f>LARGE(I10:Z10,3)</f>
        <v>29</v>
      </c>
      <c r="AE10" s="95">
        <f>SUM(AB10:AD10)</f>
        <v>87</v>
      </c>
      <c r="AF10" s="96">
        <f>SUM(W10-AA10+AE10)</f>
        <v>472</v>
      </c>
    </row>
    <row r="11" spans="1:32" x14ac:dyDescent="0.25">
      <c r="A11" s="14">
        <v>6</v>
      </c>
      <c r="B11" s="49" t="s">
        <v>94</v>
      </c>
      <c r="C11" s="50">
        <v>19794</v>
      </c>
      <c r="D11" s="51">
        <v>28</v>
      </c>
      <c r="E11" s="142">
        <v>0</v>
      </c>
      <c r="F11" s="143">
        <v>0</v>
      </c>
      <c r="G11" s="144">
        <v>0</v>
      </c>
      <c r="H11" s="142">
        <v>0</v>
      </c>
      <c r="I11" s="143">
        <v>0</v>
      </c>
      <c r="J11" s="144">
        <v>0</v>
      </c>
      <c r="K11" s="39">
        <v>28</v>
      </c>
      <c r="L11" s="40">
        <v>28</v>
      </c>
      <c r="M11" s="41">
        <v>29</v>
      </c>
      <c r="N11" s="39">
        <v>28</v>
      </c>
      <c r="O11" s="40">
        <v>28</v>
      </c>
      <c r="P11" s="41">
        <v>29</v>
      </c>
      <c r="Q11" s="39">
        <v>35</v>
      </c>
      <c r="R11" s="40">
        <v>30</v>
      </c>
      <c r="S11" s="41">
        <v>30</v>
      </c>
      <c r="T11" s="39">
        <v>32</v>
      </c>
      <c r="U11" s="40">
        <v>32</v>
      </c>
      <c r="V11" s="41">
        <v>32</v>
      </c>
      <c r="W11" s="25">
        <f>SUM(E11:V11)</f>
        <v>361</v>
      </c>
      <c r="X11" s="100">
        <f>SMALL(E11:V11,1)</f>
        <v>0</v>
      </c>
      <c r="Y11" s="101">
        <f>SMALL(E11:V11,2)</f>
        <v>0</v>
      </c>
      <c r="Z11" s="101">
        <f>SMALL(E11:V11,3)</f>
        <v>0</v>
      </c>
      <c r="AA11" s="102">
        <f>SUM(X11:Z11)</f>
        <v>0</v>
      </c>
      <c r="AB11" s="29">
        <f>LARGE(E11:V11,1)</f>
        <v>35</v>
      </c>
      <c r="AC11" s="30">
        <f>LARGE(E11:V11,2)</f>
        <v>32</v>
      </c>
      <c r="AD11" s="30">
        <f>LARGE(I11:Z11,3)</f>
        <v>32</v>
      </c>
      <c r="AE11" s="95">
        <f>SUM(AB11:AD11)</f>
        <v>99</v>
      </c>
      <c r="AF11" s="96">
        <f>SUM(W11-AA11+AE11)</f>
        <v>460</v>
      </c>
    </row>
    <row r="12" spans="1:32" x14ac:dyDescent="0.25">
      <c r="A12" s="14">
        <v>7</v>
      </c>
      <c r="B12" s="49" t="s">
        <v>103</v>
      </c>
      <c r="C12" s="50">
        <v>25010</v>
      </c>
      <c r="D12" s="51">
        <v>69</v>
      </c>
      <c r="E12" s="142">
        <v>0</v>
      </c>
      <c r="F12" s="143">
        <v>0</v>
      </c>
      <c r="G12" s="144">
        <v>0</v>
      </c>
      <c r="H12" s="142">
        <v>0</v>
      </c>
      <c r="I12" s="143">
        <v>0</v>
      </c>
      <c r="J12" s="144">
        <v>0</v>
      </c>
      <c r="K12" s="142">
        <v>0</v>
      </c>
      <c r="L12" s="143">
        <v>0</v>
      </c>
      <c r="M12" s="144">
        <v>0</v>
      </c>
      <c r="N12" s="142">
        <v>0</v>
      </c>
      <c r="O12" s="143">
        <v>0</v>
      </c>
      <c r="P12" s="144">
        <v>0</v>
      </c>
      <c r="Q12" s="39">
        <v>27</v>
      </c>
      <c r="R12" s="40">
        <v>27</v>
      </c>
      <c r="S12" s="41">
        <v>27</v>
      </c>
      <c r="T12" s="39">
        <v>26</v>
      </c>
      <c r="U12" s="40">
        <v>28</v>
      </c>
      <c r="V12" s="41">
        <v>29</v>
      </c>
      <c r="W12" s="25">
        <f>SUM(E12:V12)</f>
        <v>164</v>
      </c>
      <c r="X12" s="100">
        <f>SMALL(E12:V12,1)</f>
        <v>0</v>
      </c>
      <c r="Y12" s="101">
        <f>SMALL(E12:V12,2)</f>
        <v>0</v>
      </c>
      <c r="Z12" s="101">
        <f>SMALL(E12:V12,3)</f>
        <v>0</v>
      </c>
      <c r="AA12" s="102">
        <f>SUM(X12:Z12)</f>
        <v>0</v>
      </c>
      <c r="AB12" s="29">
        <f>LARGE(E12:V12,1)</f>
        <v>29</v>
      </c>
      <c r="AC12" s="30">
        <f>LARGE(E12:V12,2)</f>
        <v>28</v>
      </c>
      <c r="AD12" s="30">
        <f>LARGE(I12:Z12,3)</f>
        <v>28</v>
      </c>
      <c r="AE12" s="95">
        <f>SUM(AB12:AD12)</f>
        <v>85</v>
      </c>
      <c r="AF12" s="96">
        <f>SUM(W12-AA12+AE12)</f>
        <v>249</v>
      </c>
    </row>
    <row r="13" spans="1:32" x14ac:dyDescent="0.25">
      <c r="A13" s="14">
        <v>8</v>
      </c>
      <c r="B13" s="49" t="s">
        <v>101</v>
      </c>
      <c r="C13" s="50">
        <v>23643</v>
      </c>
      <c r="D13" s="51">
        <v>11</v>
      </c>
      <c r="E13" s="142">
        <v>0</v>
      </c>
      <c r="F13" s="143">
        <v>0</v>
      </c>
      <c r="G13" s="144">
        <v>0</v>
      </c>
      <c r="H13" s="142">
        <v>0</v>
      </c>
      <c r="I13" s="143">
        <v>0</v>
      </c>
      <c r="J13" s="144">
        <v>0</v>
      </c>
      <c r="K13" s="142">
        <v>0</v>
      </c>
      <c r="L13" s="143">
        <v>0</v>
      </c>
      <c r="M13" s="144">
        <v>0</v>
      </c>
      <c r="N13" s="39">
        <v>27</v>
      </c>
      <c r="O13" s="40">
        <v>26</v>
      </c>
      <c r="P13" s="41">
        <v>26</v>
      </c>
      <c r="Q13" s="142">
        <v>0</v>
      </c>
      <c r="R13" s="143">
        <v>0</v>
      </c>
      <c r="S13" s="144">
        <v>0</v>
      </c>
      <c r="T13" s="39">
        <v>28</v>
      </c>
      <c r="U13" s="40">
        <v>25</v>
      </c>
      <c r="V13" s="41">
        <v>30</v>
      </c>
      <c r="W13" s="25">
        <f>SUM(E13:V13)</f>
        <v>162</v>
      </c>
      <c r="X13" s="100">
        <f>SMALL(E13:V13,1)</f>
        <v>0</v>
      </c>
      <c r="Y13" s="101">
        <f>SMALL(E13:V13,2)</f>
        <v>0</v>
      </c>
      <c r="Z13" s="101">
        <f>SMALL(E13:V13,3)</f>
        <v>0</v>
      </c>
      <c r="AA13" s="102">
        <f>SUM(X13:Z13)</f>
        <v>0</v>
      </c>
      <c r="AB13" s="29">
        <f>LARGE(E13:V13,1)</f>
        <v>30</v>
      </c>
      <c r="AC13" s="30">
        <f>LARGE(E13:V13,2)</f>
        <v>28</v>
      </c>
      <c r="AD13" s="30">
        <f>LARGE(I13:Z13,3)</f>
        <v>28</v>
      </c>
      <c r="AE13" s="95">
        <f>SUM(AB13:AD13)</f>
        <v>86</v>
      </c>
      <c r="AF13" s="96">
        <f>SUM(W13-AA13+AE13)</f>
        <v>248</v>
      </c>
    </row>
    <row r="14" spans="1:32" x14ac:dyDescent="0.25">
      <c r="A14" s="14">
        <v>9</v>
      </c>
      <c r="B14" s="54" t="s">
        <v>95</v>
      </c>
      <c r="C14" s="32">
        <v>23559</v>
      </c>
      <c r="D14" s="33">
        <v>59</v>
      </c>
      <c r="E14" s="142">
        <v>0</v>
      </c>
      <c r="F14" s="143">
        <v>0</v>
      </c>
      <c r="G14" s="144">
        <v>0</v>
      </c>
      <c r="H14" s="146">
        <v>0</v>
      </c>
      <c r="I14" s="147">
        <v>0</v>
      </c>
      <c r="J14" s="148">
        <v>0</v>
      </c>
      <c r="K14" s="39">
        <v>26</v>
      </c>
      <c r="L14" s="40">
        <v>26</v>
      </c>
      <c r="M14" s="41">
        <v>26</v>
      </c>
      <c r="N14" s="142">
        <v>0</v>
      </c>
      <c r="O14" s="143">
        <v>0</v>
      </c>
      <c r="P14" s="144">
        <v>0</v>
      </c>
      <c r="Q14" s="142">
        <v>0</v>
      </c>
      <c r="R14" s="143">
        <v>0</v>
      </c>
      <c r="S14" s="144">
        <v>0</v>
      </c>
      <c r="T14" s="39">
        <v>25</v>
      </c>
      <c r="U14" s="40">
        <v>26</v>
      </c>
      <c r="V14" s="41">
        <v>25</v>
      </c>
      <c r="W14" s="25">
        <f>SUM(E14:V14)</f>
        <v>154</v>
      </c>
      <c r="X14" s="100">
        <f>SMALL(E14:V14,1)</f>
        <v>0</v>
      </c>
      <c r="Y14" s="101">
        <f>SMALL(E14:V14,2)</f>
        <v>0</v>
      </c>
      <c r="Z14" s="101">
        <f>SMALL(E14:V14,3)</f>
        <v>0</v>
      </c>
      <c r="AA14" s="102">
        <f>SUM(X14:Z14)</f>
        <v>0</v>
      </c>
      <c r="AB14" s="29">
        <f>LARGE(E14:V14,1)</f>
        <v>26</v>
      </c>
      <c r="AC14" s="30">
        <f>LARGE(E14:V14,2)</f>
        <v>26</v>
      </c>
      <c r="AD14" s="30">
        <f>LARGE(I14:Z14,3)</f>
        <v>26</v>
      </c>
      <c r="AE14" s="95">
        <f>SUM(AB14:AD14)</f>
        <v>78</v>
      </c>
      <c r="AF14" s="96">
        <f>SUM(W14-AA14+AE14)</f>
        <v>232</v>
      </c>
    </row>
    <row r="15" spans="1:32" x14ac:dyDescent="0.25">
      <c r="A15" s="14">
        <v>10</v>
      </c>
      <c r="B15" s="49" t="s">
        <v>61</v>
      </c>
      <c r="C15" s="50">
        <v>11303</v>
      </c>
      <c r="D15" s="51">
        <v>7</v>
      </c>
      <c r="E15" s="39">
        <v>32</v>
      </c>
      <c r="F15" s="40">
        <v>30</v>
      </c>
      <c r="G15" s="41">
        <v>30</v>
      </c>
      <c r="H15" s="142">
        <v>0</v>
      </c>
      <c r="I15" s="143">
        <v>0</v>
      </c>
      <c r="J15" s="144">
        <v>0</v>
      </c>
      <c r="K15" s="142">
        <v>0</v>
      </c>
      <c r="L15" s="143">
        <v>0</v>
      </c>
      <c r="M15" s="144">
        <v>0</v>
      </c>
      <c r="N15" s="142">
        <v>0</v>
      </c>
      <c r="O15" s="143">
        <v>0</v>
      </c>
      <c r="P15" s="144">
        <v>0</v>
      </c>
      <c r="Q15" s="142">
        <v>0</v>
      </c>
      <c r="R15" s="143">
        <v>0</v>
      </c>
      <c r="S15" s="144">
        <v>0</v>
      </c>
      <c r="T15" s="142">
        <v>0</v>
      </c>
      <c r="U15" s="143">
        <v>0</v>
      </c>
      <c r="V15" s="144">
        <v>0</v>
      </c>
      <c r="W15" s="25">
        <f>SUM(E15:V15)</f>
        <v>92</v>
      </c>
      <c r="X15" s="100">
        <f>SMALL(E15:V15,1)</f>
        <v>0</v>
      </c>
      <c r="Y15" s="101">
        <f>SMALL(E15:V15,2)</f>
        <v>0</v>
      </c>
      <c r="Z15" s="101">
        <f>SMALL(E15:V15,3)</f>
        <v>0</v>
      </c>
      <c r="AA15" s="102">
        <f>SUM(X15:Z15)</f>
        <v>0</v>
      </c>
      <c r="AB15" s="29">
        <f>LARGE(E15:V15,1)</f>
        <v>32</v>
      </c>
      <c r="AC15" s="30">
        <f>LARGE(E15:V15,2)</f>
        <v>30</v>
      </c>
      <c r="AD15" s="30">
        <f>LARGE(I15:Z15,3)</f>
        <v>0</v>
      </c>
      <c r="AE15" s="95">
        <f>SUM(AB15:AD15)</f>
        <v>62</v>
      </c>
      <c r="AF15" s="96">
        <f>SUM(W15-AA15+AE15)</f>
        <v>154</v>
      </c>
    </row>
    <row r="16" spans="1:32" hidden="1" x14ac:dyDescent="0.25">
      <c r="A16" s="14">
        <v>11</v>
      </c>
      <c r="B16" s="49"/>
      <c r="C16" s="50"/>
      <c r="D16" s="51"/>
      <c r="E16" s="39"/>
      <c r="F16" s="40"/>
      <c r="G16" s="41"/>
      <c r="H16" s="39"/>
      <c r="I16" s="40"/>
      <c r="J16" s="41"/>
      <c r="K16" s="39"/>
      <c r="L16" s="42"/>
      <c r="M16" s="41"/>
      <c r="N16" s="39"/>
      <c r="O16" s="40"/>
      <c r="P16" s="41"/>
      <c r="Q16" s="39"/>
      <c r="R16" s="40"/>
      <c r="S16" s="41"/>
      <c r="T16" s="39"/>
      <c r="U16" s="40"/>
      <c r="V16" s="41"/>
      <c r="W16" s="25">
        <f t="shared" ref="W16" si="0">SUM(E16:V16)</f>
        <v>0</v>
      </c>
      <c r="X16" s="100" t="e">
        <f t="shared" ref="X16" si="1">SMALL(E16:V16,1)</f>
        <v>#NUM!</v>
      </c>
      <c r="Y16" s="101" t="e">
        <f t="shared" ref="Y16" si="2">SMALL(E16:V16,2)</f>
        <v>#NUM!</v>
      </c>
      <c r="Z16" s="101" t="e">
        <f t="shared" ref="Z16" si="3">SMALL(E16:V16,3)</f>
        <v>#NUM!</v>
      </c>
      <c r="AA16" s="102" t="e">
        <f t="shared" ref="AA16" si="4">SUM(X16:Z16)</f>
        <v>#NUM!</v>
      </c>
      <c r="AB16" s="29" t="e">
        <f t="shared" ref="AB16" si="5">LARGE(E16:V16,1)</f>
        <v>#NUM!</v>
      </c>
      <c r="AC16" s="30" t="e">
        <f t="shared" ref="AC16" si="6">LARGE(E16:V16,2)</f>
        <v>#NUM!</v>
      </c>
      <c r="AD16" s="30" t="e">
        <f t="shared" ref="AD16" si="7">LARGE(I16:Z16,3)</f>
        <v>#NUM!</v>
      </c>
      <c r="AE16" s="95" t="e">
        <f t="shared" ref="AE16" si="8">SUM(AB16:AD16)</f>
        <v>#NUM!</v>
      </c>
      <c r="AF16" s="96" t="e">
        <f t="shared" ref="AF16" si="9">SUM(W16-AA16+AE16)</f>
        <v>#NUM!</v>
      </c>
    </row>
    <row r="17" spans="2:32" s="3" customFormat="1" x14ac:dyDescent="0.25">
      <c r="E17" s="155">
        <v>6</v>
      </c>
      <c r="F17" s="155"/>
      <c r="G17" s="155"/>
      <c r="H17" s="155">
        <v>5</v>
      </c>
      <c r="I17" s="155"/>
      <c r="J17" s="155"/>
      <c r="K17" s="155">
        <v>7</v>
      </c>
      <c r="L17" s="155"/>
      <c r="M17" s="155"/>
      <c r="N17" s="155">
        <v>7</v>
      </c>
      <c r="O17" s="155"/>
      <c r="P17" s="155"/>
      <c r="Q17" s="155">
        <v>6</v>
      </c>
      <c r="R17" s="155"/>
      <c r="S17" s="155"/>
      <c r="T17" s="155">
        <v>8</v>
      </c>
      <c r="U17" s="155"/>
      <c r="V17" s="155"/>
      <c r="W17" s="17"/>
      <c r="X17" s="94"/>
      <c r="Y17" s="94"/>
      <c r="Z17" s="94"/>
      <c r="AA17" s="94"/>
      <c r="AB17" s="94"/>
      <c r="AC17" s="94"/>
      <c r="AD17" s="94"/>
      <c r="AE17" s="94"/>
      <c r="AF17" s="4">
        <f>AVERAGE(E17:V17)</f>
        <v>6.5</v>
      </c>
    </row>
    <row r="18" spans="2:32" x14ac:dyDescent="0.25">
      <c r="B18" s="156" t="s">
        <v>2</v>
      </c>
      <c r="C18" s="156"/>
      <c r="D18" s="156"/>
      <c r="E18" s="156"/>
      <c r="F18" s="156"/>
      <c r="G18" s="15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2:32" x14ac:dyDescent="0.25">
      <c r="B19" s="156"/>
      <c r="C19" s="156"/>
      <c r="D19" s="156"/>
      <c r="E19" s="156"/>
      <c r="F19" s="156"/>
      <c r="G19" s="15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</sheetData>
  <sortState ref="B6:AF15">
    <sortCondition descending="1" ref="AF6:AF15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T17:V17"/>
    <mergeCell ref="B18:G19"/>
    <mergeCell ref="N4:P4"/>
    <mergeCell ref="Q4:S4"/>
    <mergeCell ref="T4:V4"/>
    <mergeCell ref="E17:G17"/>
    <mergeCell ref="H17:J17"/>
    <mergeCell ref="K17:M17"/>
    <mergeCell ref="N17:P17"/>
    <mergeCell ref="Q17:S17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3"/>
  <sheetViews>
    <sheetView topLeftCell="A2" zoomScale="90" zoomScaleNormal="90" workbookViewId="0">
      <selection activeCell="R34" sqref="R34"/>
    </sheetView>
  </sheetViews>
  <sheetFormatPr defaultRowHeight="15" x14ac:dyDescent="0.25"/>
  <cols>
    <col min="1" max="1" width="5.140625" customWidth="1"/>
    <col min="2" max="2" width="21.85546875" customWidth="1"/>
    <col min="3" max="3" width="10.85546875" customWidth="1"/>
    <col min="4" max="4" width="8.7109375" customWidth="1"/>
    <col min="5" max="22" width="4.140625" style="1" customWidth="1"/>
    <col min="23" max="23" width="6.42578125" style="1" customWidth="1"/>
    <col min="24" max="26" width="4.140625" style="94" customWidth="1"/>
    <col min="27" max="27" width="7.140625" style="94" customWidth="1"/>
    <col min="28" max="30" width="4.140625" style="94" customWidth="1"/>
    <col min="31" max="31" width="7.140625" style="94" customWidth="1"/>
    <col min="32" max="32" width="7.85546875" customWidth="1"/>
  </cols>
  <sheetData>
    <row r="1" spans="1:32" ht="27" customHeight="1" x14ac:dyDescent="0.25">
      <c r="A1" s="154" t="s">
        <v>65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</row>
    <row r="2" spans="1:32" ht="20.25" customHeight="1" thickBot="1" x14ac:dyDescent="0.3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2" x14ac:dyDescent="0.25">
      <c r="A3" s="160"/>
      <c r="B3" s="160"/>
      <c r="C3" s="160"/>
      <c r="D3" s="160"/>
      <c r="E3" s="162" t="s">
        <v>24</v>
      </c>
      <c r="F3" s="163"/>
      <c r="G3" s="164"/>
      <c r="H3" s="162" t="s">
        <v>12</v>
      </c>
      <c r="I3" s="163"/>
      <c r="J3" s="164"/>
      <c r="K3" s="162" t="s">
        <v>12</v>
      </c>
      <c r="L3" s="163"/>
      <c r="M3" s="164"/>
      <c r="N3" s="162" t="s">
        <v>24</v>
      </c>
      <c r="O3" s="163"/>
      <c r="P3" s="164"/>
      <c r="Q3" s="162" t="s">
        <v>24</v>
      </c>
      <c r="R3" s="163"/>
      <c r="S3" s="164"/>
      <c r="T3" s="162" t="s">
        <v>12</v>
      </c>
      <c r="U3" s="163"/>
      <c r="V3" s="164"/>
      <c r="W3" s="165" t="s">
        <v>1</v>
      </c>
      <c r="X3" s="168" t="s">
        <v>11</v>
      </c>
      <c r="Y3" s="169"/>
      <c r="Z3" s="169"/>
      <c r="AA3" s="172" t="s">
        <v>9</v>
      </c>
      <c r="AB3" s="175" t="s">
        <v>56</v>
      </c>
      <c r="AC3" s="176"/>
      <c r="AD3" s="176"/>
      <c r="AE3" s="179" t="s">
        <v>57</v>
      </c>
      <c r="AF3" s="165" t="s">
        <v>10</v>
      </c>
    </row>
    <row r="4" spans="1:32" ht="15.75" thickBot="1" x14ac:dyDescent="0.3">
      <c r="A4" s="161"/>
      <c r="B4" s="161"/>
      <c r="C4" s="161"/>
      <c r="D4" s="161"/>
      <c r="E4" s="157">
        <v>43505</v>
      </c>
      <c r="F4" s="158"/>
      <c r="G4" s="159"/>
      <c r="H4" s="157">
        <v>43526</v>
      </c>
      <c r="I4" s="158"/>
      <c r="J4" s="159"/>
      <c r="K4" s="157">
        <v>43589</v>
      </c>
      <c r="L4" s="158"/>
      <c r="M4" s="159"/>
      <c r="N4" s="157">
        <v>43624</v>
      </c>
      <c r="O4" s="158"/>
      <c r="P4" s="159"/>
      <c r="Q4" s="157">
        <v>43708</v>
      </c>
      <c r="R4" s="158"/>
      <c r="S4" s="159"/>
      <c r="T4" s="157">
        <v>43771</v>
      </c>
      <c r="U4" s="158"/>
      <c r="V4" s="159"/>
      <c r="W4" s="166"/>
      <c r="X4" s="170"/>
      <c r="Y4" s="171"/>
      <c r="Z4" s="171"/>
      <c r="AA4" s="173"/>
      <c r="AB4" s="177"/>
      <c r="AC4" s="178"/>
      <c r="AD4" s="178"/>
      <c r="AE4" s="180"/>
      <c r="AF4" s="166"/>
    </row>
    <row r="5" spans="1:32" s="2" customFormat="1" ht="46.5" customHeight="1" thickBot="1" x14ac:dyDescent="0.3">
      <c r="A5" s="13" t="s">
        <v>0</v>
      </c>
      <c r="B5" s="48" t="s">
        <v>4</v>
      </c>
      <c r="C5" s="23" t="s">
        <v>3</v>
      </c>
      <c r="D5" s="52" t="s">
        <v>5</v>
      </c>
      <c r="E5" s="78">
        <v>1</v>
      </c>
      <c r="F5" s="79">
        <v>2</v>
      </c>
      <c r="G5" s="80">
        <v>3</v>
      </c>
      <c r="H5" s="78">
        <v>1</v>
      </c>
      <c r="I5" s="79">
        <v>2</v>
      </c>
      <c r="J5" s="80">
        <v>3</v>
      </c>
      <c r="K5" s="78">
        <v>1</v>
      </c>
      <c r="L5" s="81">
        <v>2</v>
      </c>
      <c r="M5" s="80">
        <v>3</v>
      </c>
      <c r="N5" s="78">
        <v>1</v>
      </c>
      <c r="O5" s="79">
        <v>2</v>
      </c>
      <c r="P5" s="80">
        <v>3</v>
      </c>
      <c r="Q5" s="78">
        <v>1</v>
      </c>
      <c r="R5" s="79">
        <v>2</v>
      </c>
      <c r="S5" s="80">
        <v>3</v>
      </c>
      <c r="T5" s="78">
        <v>1</v>
      </c>
      <c r="U5" s="79">
        <v>2</v>
      </c>
      <c r="V5" s="80">
        <v>3</v>
      </c>
      <c r="W5" s="166"/>
      <c r="X5" s="98" t="s">
        <v>6</v>
      </c>
      <c r="Y5" s="99" t="s">
        <v>7</v>
      </c>
      <c r="Z5" s="99" t="s">
        <v>8</v>
      </c>
      <c r="AA5" s="174"/>
      <c r="AB5" s="27" t="s">
        <v>58</v>
      </c>
      <c r="AC5" s="28" t="s">
        <v>59</v>
      </c>
      <c r="AD5" s="28" t="s">
        <v>60</v>
      </c>
      <c r="AE5" s="181"/>
      <c r="AF5" s="166"/>
    </row>
    <row r="6" spans="1:32" x14ac:dyDescent="0.25">
      <c r="A6" s="14">
        <v>1</v>
      </c>
      <c r="B6" s="131" t="s">
        <v>15</v>
      </c>
      <c r="C6" s="132">
        <v>2340</v>
      </c>
      <c r="D6" s="133">
        <v>627</v>
      </c>
      <c r="E6" s="82">
        <v>35</v>
      </c>
      <c r="F6" s="83">
        <v>35</v>
      </c>
      <c r="G6" s="84">
        <v>35</v>
      </c>
      <c r="H6" s="82">
        <v>35</v>
      </c>
      <c r="I6" s="83">
        <v>35</v>
      </c>
      <c r="J6" s="84">
        <v>35</v>
      </c>
      <c r="K6" s="82">
        <v>35</v>
      </c>
      <c r="L6" s="77">
        <v>35</v>
      </c>
      <c r="M6" s="84">
        <v>35</v>
      </c>
      <c r="N6" s="82">
        <v>35</v>
      </c>
      <c r="O6" s="83">
        <v>32</v>
      </c>
      <c r="P6" s="84">
        <v>35</v>
      </c>
      <c r="Q6" s="82">
        <v>35</v>
      </c>
      <c r="R6" s="83">
        <v>32</v>
      </c>
      <c r="S6" s="84">
        <v>35</v>
      </c>
      <c r="T6" s="82">
        <v>30</v>
      </c>
      <c r="U6" s="83">
        <v>32</v>
      </c>
      <c r="V6" s="84">
        <v>32</v>
      </c>
      <c r="W6" s="85">
        <f>SUM(E6:V6)</f>
        <v>613</v>
      </c>
      <c r="X6" s="100">
        <f>SMALL(E6:V6,1)</f>
        <v>30</v>
      </c>
      <c r="Y6" s="101">
        <f>SMALL(E6:V6,2)</f>
        <v>32</v>
      </c>
      <c r="Z6" s="101">
        <f>SMALL(E6:V6,3)</f>
        <v>32</v>
      </c>
      <c r="AA6" s="102">
        <f>SUM(X6:Z6)</f>
        <v>94</v>
      </c>
      <c r="AB6" s="29">
        <f>LARGE(E6:V6,1)</f>
        <v>35</v>
      </c>
      <c r="AC6" s="30">
        <f>LARGE(E6:V6,2)</f>
        <v>35</v>
      </c>
      <c r="AD6" s="30">
        <f>LARGE(I6:Z6,3)</f>
        <v>35</v>
      </c>
      <c r="AE6" s="95">
        <f>SUM(AB6:AD6)</f>
        <v>105</v>
      </c>
      <c r="AF6" s="96">
        <f>SUM(W6-AA6+AE6)</f>
        <v>624</v>
      </c>
    </row>
    <row r="7" spans="1:32" x14ac:dyDescent="0.25">
      <c r="A7" s="14">
        <v>2</v>
      </c>
      <c r="B7" s="49" t="s">
        <v>29</v>
      </c>
      <c r="C7" s="50">
        <v>1963</v>
      </c>
      <c r="D7" s="51">
        <v>656</v>
      </c>
      <c r="E7" s="39">
        <v>29</v>
      </c>
      <c r="F7" s="40">
        <v>32</v>
      </c>
      <c r="G7" s="41">
        <v>32</v>
      </c>
      <c r="H7" s="39">
        <v>32</v>
      </c>
      <c r="I7" s="40">
        <v>32</v>
      </c>
      <c r="J7" s="41">
        <v>32</v>
      </c>
      <c r="K7" s="39">
        <v>32</v>
      </c>
      <c r="L7" s="42">
        <v>26</v>
      </c>
      <c r="M7" s="41">
        <v>27</v>
      </c>
      <c r="N7" s="39">
        <v>32</v>
      </c>
      <c r="O7" s="40">
        <v>35</v>
      </c>
      <c r="P7" s="41">
        <v>28</v>
      </c>
      <c r="Q7" s="39">
        <v>32</v>
      </c>
      <c r="R7" s="40">
        <v>35</v>
      </c>
      <c r="S7" s="41">
        <v>30</v>
      </c>
      <c r="T7" s="39">
        <v>29</v>
      </c>
      <c r="U7" s="40">
        <v>29</v>
      </c>
      <c r="V7" s="41">
        <v>29</v>
      </c>
      <c r="W7" s="25">
        <f>SUM(E7:V7)</f>
        <v>553</v>
      </c>
      <c r="X7" s="100">
        <f>SMALL(E7:V7,1)</f>
        <v>26</v>
      </c>
      <c r="Y7" s="101">
        <f>SMALL(E7:V7,2)</f>
        <v>27</v>
      </c>
      <c r="Z7" s="101">
        <f>SMALL(E7:V7,3)</f>
        <v>28</v>
      </c>
      <c r="AA7" s="102">
        <f>SUM(X7:Z7)</f>
        <v>81</v>
      </c>
      <c r="AB7" s="29">
        <f>LARGE(E7:V7,1)</f>
        <v>35</v>
      </c>
      <c r="AC7" s="30">
        <f>LARGE(E7:V7,2)</f>
        <v>35</v>
      </c>
      <c r="AD7" s="30">
        <f>LARGE(I7:Z7,3)</f>
        <v>35</v>
      </c>
      <c r="AE7" s="95">
        <f>SUM(AB7:AD7)</f>
        <v>105</v>
      </c>
      <c r="AF7" s="96">
        <f>SUM(W7-AA7+AE7)</f>
        <v>577</v>
      </c>
    </row>
    <row r="8" spans="1:32" x14ac:dyDescent="0.25">
      <c r="A8" s="14">
        <v>3</v>
      </c>
      <c r="B8" s="49" t="s">
        <v>66</v>
      </c>
      <c r="C8" s="50">
        <v>12847</v>
      </c>
      <c r="D8" s="51">
        <v>639</v>
      </c>
      <c r="E8" s="39">
        <v>30</v>
      </c>
      <c r="F8" s="40">
        <v>29</v>
      </c>
      <c r="G8" s="41">
        <v>29</v>
      </c>
      <c r="H8" s="39">
        <v>28</v>
      </c>
      <c r="I8" s="40">
        <v>26</v>
      </c>
      <c r="J8" s="41">
        <v>30</v>
      </c>
      <c r="K8" s="39">
        <v>29</v>
      </c>
      <c r="L8" s="42">
        <v>32</v>
      </c>
      <c r="M8" s="41">
        <v>29</v>
      </c>
      <c r="N8" s="39">
        <v>24</v>
      </c>
      <c r="O8" s="40">
        <v>27</v>
      </c>
      <c r="P8" s="41">
        <v>29</v>
      </c>
      <c r="Q8" s="39">
        <v>29</v>
      </c>
      <c r="R8" s="40">
        <v>29</v>
      </c>
      <c r="S8" s="41">
        <v>32</v>
      </c>
      <c r="T8" s="39">
        <v>35</v>
      </c>
      <c r="U8" s="40">
        <v>35</v>
      </c>
      <c r="V8" s="41">
        <v>35</v>
      </c>
      <c r="W8" s="25">
        <f>SUM(E8:V8)</f>
        <v>537</v>
      </c>
      <c r="X8" s="100">
        <f>SMALL(E8:V8,1)</f>
        <v>24</v>
      </c>
      <c r="Y8" s="101">
        <f>SMALL(E8:V8,2)</f>
        <v>26</v>
      </c>
      <c r="Z8" s="101">
        <f>SMALL(E8:V8,3)</f>
        <v>27</v>
      </c>
      <c r="AA8" s="102">
        <f>SUM(X8:Z8)</f>
        <v>77</v>
      </c>
      <c r="AB8" s="29">
        <f>LARGE(E8:V8,1)</f>
        <v>35</v>
      </c>
      <c r="AC8" s="30">
        <f>LARGE(E8:V8,2)</f>
        <v>35</v>
      </c>
      <c r="AD8" s="30">
        <f>LARGE(I8:Z8,3)</f>
        <v>35</v>
      </c>
      <c r="AE8" s="95">
        <f>SUM(AB8:AD8)</f>
        <v>105</v>
      </c>
      <c r="AF8" s="96">
        <f>SUM(W8-AA8+AE8)</f>
        <v>565</v>
      </c>
    </row>
    <row r="9" spans="1:32" x14ac:dyDescent="0.25">
      <c r="A9" s="14">
        <v>4</v>
      </c>
      <c r="B9" s="49" t="s">
        <v>40</v>
      </c>
      <c r="C9" s="50">
        <v>4355</v>
      </c>
      <c r="D9" s="51">
        <v>643</v>
      </c>
      <c r="E9" s="39">
        <v>28</v>
      </c>
      <c r="F9" s="40">
        <v>23</v>
      </c>
      <c r="G9" s="41">
        <v>27</v>
      </c>
      <c r="H9" s="39">
        <v>30</v>
      </c>
      <c r="I9" s="40">
        <v>29</v>
      </c>
      <c r="J9" s="41">
        <v>27</v>
      </c>
      <c r="K9" s="39">
        <v>27</v>
      </c>
      <c r="L9" s="40">
        <v>30</v>
      </c>
      <c r="M9" s="41">
        <v>30</v>
      </c>
      <c r="N9" s="39">
        <v>30</v>
      </c>
      <c r="O9" s="40">
        <v>29</v>
      </c>
      <c r="P9" s="41">
        <v>30</v>
      </c>
      <c r="Q9" s="39">
        <v>30</v>
      </c>
      <c r="R9" s="40">
        <v>30</v>
      </c>
      <c r="S9" s="41">
        <v>28</v>
      </c>
      <c r="T9" s="39">
        <v>32</v>
      </c>
      <c r="U9" s="40">
        <v>30</v>
      </c>
      <c r="V9" s="41">
        <v>30</v>
      </c>
      <c r="W9" s="25">
        <f>SUM(E9:V9)</f>
        <v>520</v>
      </c>
      <c r="X9" s="100">
        <f>SMALL(E9:V9,1)</f>
        <v>23</v>
      </c>
      <c r="Y9" s="101">
        <f>SMALL(E9:V9,2)</f>
        <v>27</v>
      </c>
      <c r="Z9" s="101">
        <f>SMALL(E9:V9,3)</f>
        <v>27</v>
      </c>
      <c r="AA9" s="102">
        <f>SUM(X9:Z9)</f>
        <v>77</v>
      </c>
      <c r="AB9" s="29">
        <f>LARGE(E9:V9,1)</f>
        <v>32</v>
      </c>
      <c r="AC9" s="30">
        <f>LARGE(E9:V9,2)</f>
        <v>30</v>
      </c>
      <c r="AD9" s="30">
        <f>LARGE(I9:Z9,3)</f>
        <v>30</v>
      </c>
      <c r="AE9" s="95">
        <f>SUM(AB9:AD9)</f>
        <v>92</v>
      </c>
      <c r="AF9" s="96">
        <f>SUM(W9-AA9+AE9)</f>
        <v>535</v>
      </c>
    </row>
    <row r="10" spans="1:32" x14ac:dyDescent="0.25">
      <c r="A10" s="14">
        <v>5</v>
      </c>
      <c r="B10" s="49" t="s">
        <v>37</v>
      </c>
      <c r="C10" s="50">
        <v>5254</v>
      </c>
      <c r="D10" s="51">
        <v>658</v>
      </c>
      <c r="E10" s="39">
        <v>25</v>
      </c>
      <c r="F10" s="40">
        <v>30</v>
      </c>
      <c r="G10" s="41">
        <v>28</v>
      </c>
      <c r="H10" s="39">
        <v>27</v>
      </c>
      <c r="I10" s="40">
        <v>24</v>
      </c>
      <c r="J10" s="41">
        <v>26</v>
      </c>
      <c r="K10" s="39">
        <v>30</v>
      </c>
      <c r="L10" s="42">
        <v>27</v>
      </c>
      <c r="M10" s="41">
        <v>32</v>
      </c>
      <c r="N10" s="39">
        <v>29</v>
      </c>
      <c r="O10" s="40">
        <v>30</v>
      </c>
      <c r="P10" s="41">
        <v>27</v>
      </c>
      <c r="Q10" s="39">
        <v>28</v>
      </c>
      <c r="R10" s="40">
        <v>27</v>
      </c>
      <c r="S10" s="41">
        <v>29</v>
      </c>
      <c r="T10" s="146">
        <v>0</v>
      </c>
      <c r="U10" s="143">
        <v>0</v>
      </c>
      <c r="V10" s="144">
        <v>0</v>
      </c>
      <c r="W10" s="25">
        <f>SUM(E10:V10)</f>
        <v>419</v>
      </c>
      <c r="X10" s="100">
        <f>SMALL(E10:V10,1)</f>
        <v>0</v>
      </c>
      <c r="Y10" s="101">
        <f>SMALL(E10:V10,2)</f>
        <v>0</v>
      </c>
      <c r="Z10" s="101">
        <f>SMALL(E10:V10,3)</f>
        <v>0</v>
      </c>
      <c r="AA10" s="102">
        <f>SUM(X10:Z10)</f>
        <v>0</v>
      </c>
      <c r="AB10" s="29">
        <f>LARGE(E10:V10,1)</f>
        <v>32</v>
      </c>
      <c r="AC10" s="30">
        <f>LARGE(E10:V10,2)</f>
        <v>30</v>
      </c>
      <c r="AD10" s="30">
        <f>LARGE(I10:Z10,3)</f>
        <v>30</v>
      </c>
      <c r="AE10" s="95">
        <f>SUM(AB10:AD10)</f>
        <v>92</v>
      </c>
      <c r="AF10" s="96">
        <f>SUM(W10-AA10+AE10)</f>
        <v>511</v>
      </c>
    </row>
    <row r="11" spans="1:32" x14ac:dyDescent="0.25">
      <c r="A11" s="14">
        <v>6</v>
      </c>
      <c r="B11" s="49" t="s">
        <v>54</v>
      </c>
      <c r="C11" s="50">
        <v>18266</v>
      </c>
      <c r="D11" s="51">
        <v>613</v>
      </c>
      <c r="E11" s="39">
        <v>22</v>
      </c>
      <c r="F11" s="40">
        <v>25</v>
      </c>
      <c r="G11" s="41">
        <v>17</v>
      </c>
      <c r="H11" s="39">
        <v>26</v>
      </c>
      <c r="I11" s="40">
        <v>27</v>
      </c>
      <c r="J11" s="41">
        <v>16</v>
      </c>
      <c r="K11" s="39">
        <v>25</v>
      </c>
      <c r="L11" s="42">
        <v>29</v>
      </c>
      <c r="M11" s="41">
        <v>24</v>
      </c>
      <c r="N11" s="39">
        <v>27</v>
      </c>
      <c r="O11" s="40">
        <v>28</v>
      </c>
      <c r="P11" s="41">
        <v>32</v>
      </c>
      <c r="Q11" s="39">
        <v>25</v>
      </c>
      <c r="R11" s="40">
        <v>28</v>
      </c>
      <c r="S11" s="41">
        <v>27</v>
      </c>
      <c r="T11" s="39">
        <v>28</v>
      </c>
      <c r="U11" s="40">
        <v>28</v>
      </c>
      <c r="V11" s="41">
        <v>28</v>
      </c>
      <c r="W11" s="25">
        <f>SUM(E11:V11)</f>
        <v>462</v>
      </c>
      <c r="X11" s="100">
        <f>SMALL(E11:V11,1)</f>
        <v>16</v>
      </c>
      <c r="Y11" s="101">
        <f>SMALL(E11:V11,2)</f>
        <v>17</v>
      </c>
      <c r="Z11" s="101">
        <f>SMALL(E11:V11,3)</f>
        <v>22</v>
      </c>
      <c r="AA11" s="102">
        <f>SUM(X11:Z11)</f>
        <v>55</v>
      </c>
      <c r="AB11" s="29">
        <f>LARGE(E11:V11,1)</f>
        <v>32</v>
      </c>
      <c r="AC11" s="30">
        <f>LARGE(E11:V11,2)</f>
        <v>29</v>
      </c>
      <c r="AD11" s="30">
        <f>LARGE(I11:Z11,3)</f>
        <v>29</v>
      </c>
      <c r="AE11" s="95">
        <f>SUM(AB11:AD11)</f>
        <v>90</v>
      </c>
      <c r="AF11" s="96">
        <f>SUM(W11-AA11+AE11)</f>
        <v>497</v>
      </c>
    </row>
    <row r="12" spans="1:32" x14ac:dyDescent="0.25">
      <c r="A12" s="14">
        <v>7</v>
      </c>
      <c r="B12" s="49" t="s">
        <v>55</v>
      </c>
      <c r="C12" s="50">
        <v>18263</v>
      </c>
      <c r="D12" s="51">
        <v>623</v>
      </c>
      <c r="E12" s="39">
        <v>21</v>
      </c>
      <c r="F12" s="40">
        <v>21</v>
      </c>
      <c r="G12" s="41">
        <v>22</v>
      </c>
      <c r="H12" s="39">
        <v>23</v>
      </c>
      <c r="I12" s="40">
        <v>22</v>
      </c>
      <c r="J12" s="41">
        <v>23</v>
      </c>
      <c r="K12" s="39">
        <v>24</v>
      </c>
      <c r="L12" s="42">
        <v>24</v>
      </c>
      <c r="M12" s="41">
        <v>25</v>
      </c>
      <c r="N12" s="39">
        <v>25</v>
      </c>
      <c r="O12" s="42">
        <v>24</v>
      </c>
      <c r="P12" s="41">
        <v>23</v>
      </c>
      <c r="Q12" s="39">
        <v>27</v>
      </c>
      <c r="R12" s="40">
        <v>26</v>
      </c>
      <c r="S12" s="41">
        <v>26</v>
      </c>
      <c r="T12" s="39">
        <v>27</v>
      </c>
      <c r="U12" s="40">
        <v>27</v>
      </c>
      <c r="V12" s="41">
        <v>27</v>
      </c>
      <c r="W12" s="25">
        <f>SUM(E12:V12)</f>
        <v>437</v>
      </c>
      <c r="X12" s="100">
        <f>SMALL(E12:V12,1)</f>
        <v>21</v>
      </c>
      <c r="Y12" s="101">
        <f>SMALL(E12:V12,2)</f>
        <v>21</v>
      </c>
      <c r="Z12" s="101">
        <f>SMALL(E12:V12,3)</f>
        <v>22</v>
      </c>
      <c r="AA12" s="102">
        <f>SUM(X12:Z12)</f>
        <v>64</v>
      </c>
      <c r="AB12" s="29">
        <f>LARGE(E12:V12,1)</f>
        <v>27</v>
      </c>
      <c r="AC12" s="30">
        <f>LARGE(E12:V12,2)</f>
        <v>27</v>
      </c>
      <c r="AD12" s="30">
        <f>LARGE(I12:Z12,3)</f>
        <v>27</v>
      </c>
      <c r="AE12" s="95">
        <f>SUM(AB12:AD12)</f>
        <v>81</v>
      </c>
      <c r="AF12" s="96">
        <f>SUM(W12-AA12+AE12)</f>
        <v>454</v>
      </c>
    </row>
    <row r="13" spans="1:32" x14ac:dyDescent="0.25">
      <c r="A13" s="14">
        <v>8</v>
      </c>
      <c r="B13" s="49" t="s">
        <v>36</v>
      </c>
      <c r="C13" s="50">
        <v>4335</v>
      </c>
      <c r="D13" s="51">
        <v>629</v>
      </c>
      <c r="E13" s="39">
        <v>32</v>
      </c>
      <c r="F13" s="40">
        <v>28</v>
      </c>
      <c r="G13" s="41">
        <v>30</v>
      </c>
      <c r="H13" s="39">
        <v>25</v>
      </c>
      <c r="I13" s="40">
        <v>30</v>
      </c>
      <c r="J13" s="41">
        <v>29</v>
      </c>
      <c r="K13" s="39">
        <v>28</v>
      </c>
      <c r="L13" s="40">
        <v>28</v>
      </c>
      <c r="M13" s="41">
        <v>28</v>
      </c>
      <c r="N13" s="39">
        <v>28</v>
      </c>
      <c r="O13" s="40">
        <v>25</v>
      </c>
      <c r="P13" s="41">
        <v>24</v>
      </c>
      <c r="Q13" s="146">
        <v>0</v>
      </c>
      <c r="R13" s="143">
        <v>0</v>
      </c>
      <c r="S13" s="144">
        <v>0</v>
      </c>
      <c r="T13" s="146">
        <v>0</v>
      </c>
      <c r="U13" s="143">
        <v>0</v>
      </c>
      <c r="V13" s="144">
        <v>0</v>
      </c>
      <c r="W13" s="25">
        <f>SUM(E13:V13)</f>
        <v>335</v>
      </c>
      <c r="X13" s="100">
        <f>SMALL(E13:V13,1)</f>
        <v>0</v>
      </c>
      <c r="Y13" s="101">
        <f>SMALL(E13:V13,2)</f>
        <v>0</v>
      </c>
      <c r="Z13" s="101">
        <f>SMALL(E13:V13,3)</f>
        <v>0</v>
      </c>
      <c r="AA13" s="102">
        <f>SUM(X13:Z13)</f>
        <v>0</v>
      </c>
      <c r="AB13" s="29">
        <f>LARGE(E13:V13,1)</f>
        <v>32</v>
      </c>
      <c r="AC13" s="30">
        <f>LARGE(E13:V13,2)</f>
        <v>30</v>
      </c>
      <c r="AD13" s="30">
        <f>LARGE(I13:Z13,3)</f>
        <v>29</v>
      </c>
      <c r="AE13" s="95">
        <f>SUM(AB13:AD13)</f>
        <v>91</v>
      </c>
      <c r="AF13" s="96">
        <f>SUM(W13-AA13+AE13)</f>
        <v>426</v>
      </c>
    </row>
    <row r="14" spans="1:32" x14ac:dyDescent="0.25">
      <c r="A14" s="14">
        <v>9</v>
      </c>
      <c r="B14" s="49" t="s">
        <v>67</v>
      </c>
      <c r="C14" s="50">
        <v>6174</v>
      </c>
      <c r="D14" s="51">
        <v>670</v>
      </c>
      <c r="E14" s="39">
        <v>27</v>
      </c>
      <c r="F14" s="40">
        <v>24</v>
      </c>
      <c r="G14" s="41">
        <v>26</v>
      </c>
      <c r="H14" s="39">
        <v>29</v>
      </c>
      <c r="I14" s="40">
        <v>28</v>
      </c>
      <c r="J14" s="41">
        <v>28</v>
      </c>
      <c r="K14" s="39">
        <v>26</v>
      </c>
      <c r="L14" s="42">
        <v>25</v>
      </c>
      <c r="M14" s="41">
        <v>26</v>
      </c>
      <c r="N14" s="39">
        <v>26</v>
      </c>
      <c r="O14" s="42">
        <v>26</v>
      </c>
      <c r="P14" s="41">
        <v>26</v>
      </c>
      <c r="Q14" s="146">
        <v>0</v>
      </c>
      <c r="R14" s="143">
        <v>0</v>
      </c>
      <c r="S14" s="144">
        <v>0</v>
      </c>
      <c r="T14" s="146">
        <v>0</v>
      </c>
      <c r="U14" s="143">
        <v>0</v>
      </c>
      <c r="V14" s="144">
        <v>0</v>
      </c>
      <c r="W14" s="25">
        <f>SUM(E14:V14)</f>
        <v>317</v>
      </c>
      <c r="X14" s="100">
        <f>SMALL(E14:V14,1)</f>
        <v>0</v>
      </c>
      <c r="Y14" s="101">
        <f>SMALL(E14:V14,2)</f>
        <v>0</v>
      </c>
      <c r="Z14" s="101">
        <f>SMALL(E14:V14,3)</f>
        <v>0</v>
      </c>
      <c r="AA14" s="102">
        <f>SUM(X14:Z14)</f>
        <v>0</v>
      </c>
      <c r="AB14" s="29">
        <f>LARGE(E14:V14,1)</f>
        <v>29</v>
      </c>
      <c r="AC14" s="30">
        <f>LARGE(E14:V14,2)</f>
        <v>28</v>
      </c>
      <c r="AD14" s="30">
        <f>LARGE(I14:Z14,3)</f>
        <v>28</v>
      </c>
      <c r="AE14" s="95">
        <f>SUM(AB14:AD14)</f>
        <v>85</v>
      </c>
      <c r="AF14" s="96">
        <f>SUM(W14-AA14+AE14)</f>
        <v>402</v>
      </c>
    </row>
    <row r="15" spans="1:32" x14ac:dyDescent="0.25">
      <c r="A15" s="14">
        <v>10</v>
      </c>
      <c r="B15" s="49" t="s">
        <v>39</v>
      </c>
      <c r="C15" s="50">
        <v>5246</v>
      </c>
      <c r="D15" s="51">
        <v>663</v>
      </c>
      <c r="E15" s="39">
        <v>26</v>
      </c>
      <c r="F15" s="40">
        <v>26</v>
      </c>
      <c r="G15" s="41">
        <v>24</v>
      </c>
      <c r="H15" s="39">
        <v>22</v>
      </c>
      <c r="I15" s="40">
        <v>21</v>
      </c>
      <c r="J15" s="41">
        <v>22</v>
      </c>
      <c r="K15" s="146">
        <v>0</v>
      </c>
      <c r="L15" s="143">
        <v>0</v>
      </c>
      <c r="M15" s="144">
        <v>0</v>
      </c>
      <c r="N15" s="39">
        <v>23</v>
      </c>
      <c r="O15" s="40">
        <v>23</v>
      </c>
      <c r="P15" s="41">
        <v>25</v>
      </c>
      <c r="Q15" s="146">
        <v>0</v>
      </c>
      <c r="R15" s="143">
        <v>0</v>
      </c>
      <c r="S15" s="144">
        <v>0</v>
      </c>
      <c r="T15" s="39">
        <v>26</v>
      </c>
      <c r="U15" s="40">
        <v>26</v>
      </c>
      <c r="V15" s="41">
        <v>26</v>
      </c>
      <c r="W15" s="25">
        <f>SUM(E15:V15)</f>
        <v>290</v>
      </c>
      <c r="X15" s="100">
        <f>SMALL(E15:V15,1)</f>
        <v>0</v>
      </c>
      <c r="Y15" s="101">
        <f>SMALL(E15:V15,2)</f>
        <v>0</v>
      </c>
      <c r="Z15" s="101">
        <f>SMALL(E15:V15,3)</f>
        <v>0</v>
      </c>
      <c r="AA15" s="102">
        <f>SUM(X15:Z15)</f>
        <v>0</v>
      </c>
      <c r="AB15" s="29">
        <f>LARGE(E15:V15,1)</f>
        <v>26</v>
      </c>
      <c r="AC15" s="30">
        <f>LARGE(E15:V15,2)</f>
        <v>26</v>
      </c>
      <c r="AD15" s="30">
        <f>LARGE(I15:Z15,3)</f>
        <v>26</v>
      </c>
      <c r="AE15" s="95">
        <f>SUM(AB15:AD15)</f>
        <v>78</v>
      </c>
      <c r="AF15" s="96">
        <f>SUM(W15-AA15+AE15)</f>
        <v>368</v>
      </c>
    </row>
    <row r="16" spans="1:32" x14ac:dyDescent="0.25">
      <c r="A16" s="14">
        <v>11</v>
      </c>
      <c r="B16" s="49" t="s">
        <v>16</v>
      </c>
      <c r="C16" s="50">
        <v>4091</v>
      </c>
      <c r="D16" s="51">
        <v>666</v>
      </c>
      <c r="E16" s="39">
        <v>24</v>
      </c>
      <c r="F16" s="40">
        <v>27</v>
      </c>
      <c r="G16" s="41">
        <v>25</v>
      </c>
      <c r="H16" s="39">
        <v>24</v>
      </c>
      <c r="I16" s="40">
        <v>25</v>
      </c>
      <c r="J16" s="41">
        <v>25</v>
      </c>
      <c r="K16" s="146">
        <v>0</v>
      </c>
      <c r="L16" s="143">
        <v>0</v>
      </c>
      <c r="M16" s="144">
        <v>0</v>
      </c>
      <c r="N16" s="146">
        <v>0</v>
      </c>
      <c r="O16" s="145">
        <v>0</v>
      </c>
      <c r="P16" s="144">
        <v>0</v>
      </c>
      <c r="Q16" s="146">
        <v>0</v>
      </c>
      <c r="R16" s="143">
        <v>0</v>
      </c>
      <c r="S16" s="144">
        <v>0</v>
      </c>
      <c r="T16" s="146">
        <v>0</v>
      </c>
      <c r="U16" s="143">
        <v>0</v>
      </c>
      <c r="V16" s="144">
        <v>0</v>
      </c>
      <c r="W16" s="25">
        <f>SUM(E16:V16)</f>
        <v>150</v>
      </c>
      <c r="X16" s="100">
        <f>SMALL(E16:V16,1)</f>
        <v>0</v>
      </c>
      <c r="Y16" s="101">
        <f>SMALL(E16:V16,2)</f>
        <v>0</v>
      </c>
      <c r="Z16" s="101">
        <f>SMALL(E16:V16,3)</f>
        <v>0</v>
      </c>
      <c r="AA16" s="102">
        <f>SUM(X16:Z16)</f>
        <v>0</v>
      </c>
      <c r="AB16" s="29">
        <f>LARGE(E16:V16,1)</f>
        <v>27</v>
      </c>
      <c r="AC16" s="30">
        <f>LARGE(E16:V16,2)</f>
        <v>25</v>
      </c>
      <c r="AD16" s="30">
        <f>LARGE(I16:Z16,3)</f>
        <v>25</v>
      </c>
      <c r="AE16" s="95">
        <f>SUM(AB16:AD16)</f>
        <v>77</v>
      </c>
      <c r="AF16" s="96">
        <f>SUM(W16-AA16+AE16)</f>
        <v>227</v>
      </c>
    </row>
    <row r="17" spans="1:32" x14ac:dyDescent="0.25">
      <c r="A17" s="14">
        <v>12</v>
      </c>
      <c r="B17" s="49" t="s">
        <v>61</v>
      </c>
      <c r="C17" s="50">
        <v>11303</v>
      </c>
      <c r="D17" s="51">
        <v>675</v>
      </c>
      <c r="E17" s="86">
        <v>23</v>
      </c>
      <c r="F17" s="87">
        <v>22</v>
      </c>
      <c r="G17" s="88">
        <v>23</v>
      </c>
      <c r="H17" s="39">
        <v>0</v>
      </c>
      <c r="I17" s="40">
        <v>23</v>
      </c>
      <c r="J17" s="41">
        <v>24</v>
      </c>
      <c r="K17" s="39">
        <v>23</v>
      </c>
      <c r="L17" s="40">
        <v>0</v>
      </c>
      <c r="M17" s="41">
        <v>0</v>
      </c>
      <c r="N17" s="146">
        <v>0</v>
      </c>
      <c r="O17" s="145">
        <v>0</v>
      </c>
      <c r="P17" s="144">
        <v>0</v>
      </c>
      <c r="Q17" s="146">
        <v>0</v>
      </c>
      <c r="R17" s="143">
        <v>0</v>
      </c>
      <c r="S17" s="144">
        <v>0</v>
      </c>
      <c r="T17" s="146">
        <v>0</v>
      </c>
      <c r="U17" s="143">
        <v>0</v>
      </c>
      <c r="V17" s="144">
        <v>0</v>
      </c>
      <c r="W17" s="25">
        <f>SUM(E17:V17)</f>
        <v>138</v>
      </c>
      <c r="X17" s="100">
        <f>SMALL(E17:V17,1)</f>
        <v>0</v>
      </c>
      <c r="Y17" s="101">
        <f>SMALL(E17:V17,2)</f>
        <v>0</v>
      </c>
      <c r="Z17" s="101">
        <f>SMALL(E17:V17,3)</f>
        <v>0</v>
      </c>
      <c r="AA17" s="102">
        <f>SUM(X17:Z17)</f>
        <v>0</v>
      </c>
      <c r="AB17" s="29">
        <f>LARGE(E17:V17,1)</f>
        <v>24</v>
      </c>
      <c r="AC17" s="30">
        <f>LARGE(E17:V17,2)</f>
        <v>23</v>
      </c>
      <c r="AD17" s="30">
        <f>LARGE(I17:Z17,3)</f>
        <v>23</v>
      </c>
      <c r="AE17" s="95">
        <f>SUM(AB17:AD17)</f>
        <v>70</v>
      </c>
      <c r="AF17" s="96">
        <f>SUM(W17-AA17+AE17)</f>
        <v>208</v>
      </c>
    </row>
    <row r="18" spans="1:32" x14ac:dyDescent="0.25">
      <c r="A18" s="69">
        <v>13</v>
      </c>
      <c r="B18" s="70" t="s">
        <v>88</v>
      </c>
      <c r="C18" s="71">
        <v>14550</v>
      </c>
      <c r="D18" s="72">
        <v>636</v>
      </c>
      <c r="E18" s="146">
        <v>0</v>
      </c>
      <c r="F18" s="143">
        <v>0</v>
      </c>
      <c r="G18" s="144">
        <v>0</v>
      </c>
      <c r="H18" s="39">
        <v>0</v>
      </c>
      <c r="I18" s="40">
        <v>20</v>
      </c>
      <c r="J18" s="41">
        <v>21</v>
      </c>
      <c r="K18" s="146">
        <v>0</v>
      </c>
      <c r="L18" s="143">
        <v>0</v>
      </c>
      <c r="M18" s="144">
        <v>0</v>
      </c>
      <c r="N18" s="146">
        <v>0</v>
      </c>
      <c r="O18" s="145">
        <v>0</v>
      </c>
      <c r="P18" s="144">
        <v>0</v>
      </c>
      <c r="Q18" s="146">
        <v>0</v>
      </c>
      <c r="R18" s="143">
        <v>0</v>
      </c>
      <c r="S18" s="144">
        <v>0</v>
      </c>
      <c r="T18" s="39">
        <v>25</v>
      </c>
      <c r="U18" s="40">
        <v>25</v>
      </c>
      <c r="V18" s="41">
        <v>25</v>
      </c>
      <c r="W18" s="76">
        <f>SUM(E18:V18)</f>
        <v>116</v>
      </c>
      <c r="X18" s="100">
        <f>SMALL(E18:V18,1)</f>
        <v>0</v>
      </c>
      <c r="Y18" s="101">
        <f>SMALL(E18:V18,2)</f>
        <v>0</v>
      </c>
      <c r="Z18" s="101">
        <f>SMALL(E18:V18,3)</f>
        <v>0</v>
      </c>
      <c r="AA18" s="102">
        <f>SUM(X18:Z18)</f>
        <v>0</v>
      </c>
      <c r="AB18" s="29">
        <f>LARGE(E18:V18,1)</f>
        <v>25</v>
      </c>
      <c r="AC18" s="30">
        <f>LARGE(E18:V18,2)</f>
        <v>25</v>
      </c>
      <c r="AD18" s="30">
        <f>LARGE(I18:Z18,3)</f>
        <v>25</v>
      </c>
      <c r="AE18" s="95">
        <f>SUM(AB18:AD18)</f>
        <v>75</v>
      </c>
      <c r="AF18" s="96">
        <f>SUM(W18-AA18+AE18)</f>
        <v>191</v>
      </c>
    </row>
    <row r="19" spans="1:32" x14ac:dyDescent="0.25">
      <c r="A19" s="69">
        <v>14</v>
      </c>
      <c r="B19" s="70" t="s">
        <v>104</v>
      </c>
      <c r="C19" s="71">
        <v>20978</v>
      </c>
      <c r="D19" s="72">
        <v>617</v>
      </c>
      <c r="E19" s="146">
        <v>0</v>
      </c>
      <c r="F19" s="143">
        <v>0</v>
      </c>
      <c r="G19" s="144">
        <v>0</v>
      </c>
      <c r="H19" s="146">
        <v>0</v>
      </c>
      <c r="I19" s="143">
        <v>0</v>
      </c>
      <c r="J19" s="144">
        <v>0</v>
      </c>
      <c r="K19" s="146">
        <v>0</v>
      </c>
      <c r="L19" s="143">
        <v>0</v>
      </c>
      <c r="M19" s="144">
        <v>0</v>
      </c>
      <c r="N19" s="146">
        <v>0</v>
      </c>
      <c r="O19" s="143">
        <v>0</v>
      </c>
      <c r="P19" s="144">
        <v>0</v>
      </c>
      <c r="Q19" s="39">
        <v>26</v>
      </c>
      <c r="R19" s="40">
        <v>25</v>
      </c>
      <c r="S19" s="41">
        <v>25</v>
      </c>
      <c r="T19" s="146">
        <v>0</v>
      </c>
      <c r="U19" s="143">
        <v>0</v>
      </c>
      <c r="V19" s="144">
        <v>0</v>
      </c>
      <c r="W19" s="76">
        <f>SUM(E19:V19)</f>
        <v>76</v>
      </c>
      <c r="X19" s="100">
        <f>SMALL(E19:V19,1)</f>
        <v>0</v>
      </c>
      <c r="Y19" s="101">
        <f>SMALL(E19:V19,2)</f>
        <v>0</v>
      </c>
      <c r="Z19" s="101">
        <f>SMALL(E19:V19,3)</f>
        <v>0</v>
      </c>
      <c r="AA19" s="102">
        <f>SUM(X19:Z19)</f>
        <v>0</v>
      </c>
      <c r="AB19" s="29">
        <f>LARGE(E19:V19,1)</f>
        <v>26</v>
      </c>
      <c r="AC19" s="30">
        <f>LARGE(E19:V19,2)</f>
        <v>25</v>
      </c>
      <c r="AD19" s="30">
        <f>LARGE(I19:Z19,3)</f>
        <v>25</v>
      </c>
      <c r="AE19" s="95">
        <f>SUM(AB19:AD19)</f>
        <v>76</v>
      </c>
      <c r="AF19" s="96">
        <f>SUM(W19-AA19+AE19)</f>
        <v>152</v>
      </c>
    </row>
    <row r="20" spans="1:32" hidden="1" x14ac:dyDescent="0.25">
      <c r="A20" s="69">
        <v>15</v>
      </c>
      <c r="B20" s="128"/>
      <c r="C20" s="129"/>
      <c r="D20" s="130"/>
      <c r="E20" s="39"/>
      <c r="F20" s="40"/>
      <c r="G20" s="41"/>
      <c r="H20" s="39"/>
      <c r="I20" s="40"/>
      <c r="J20" s="41"/>
      <c r="K20" s="39"/>
      <c r="L20" s="40"/>
      <c r="M20" s="41"/>
      <c r="N20" s="39"/>
      <c r="O20" s="40"/>
      <c r="P20" s="41"/>
      <c r="Q20" s="39"/>
      <c r="R20" s="40"/>
      <c r="S20" s="41"/>
      <c r="T20" s="39"/>
      <c r="U20" s="40"/>
      <c r="V20" s="41"/>
      <c r="W20" s="76">
        <f t="shared" ref="W20:W30" si="0">SUM(E20:V20)</f>
        <v>0</v>
      </c>
      <c r="X20" s="100" t="e">
        <f t="shared" ref="X20:X30" si="1">SMALL(E20:V20,1)</f>
        <v>#NUM!</v>
      </c>
      <c r="Y20" s="101" t="e">
        <f t="shared" ref="Y20:Y30" si="2">SMALL(E20:V20,2)</f>
        <v>#NUM!</v>
      </c>
      <c r="Z20" s="101" t="e">
        <f t="shared" ref="Z20:Z30" si="3">SMALL(E20:V20,3)</f>
        <v>#NUM!</v>
      </c>
      <c r="AA20" s="102" t="e">
        <f t="shared" ref="AA20:AA30" si="4">SUM(X20:Z20)</f>
        <v>#NUM!</v>
      </c>
      <c r="AB20" s="29" t="e">
        <f t="shared" ref="AB20:AB30" si="5">LARGE(E20:V20,1)</f>
        <v>#NUM!</v>
      </c>
      <c r="AC20" s="30" t="e">
        <f t="shared" ref="AC20:AC30" si="6">LARGE(E20:V20,2)</f>
        <v>#NUM!</v>
      </c>
      <c r="AD20" s="30" t="e">
        <f t="shared" ref="AD20:AD30" si="7">LARGE(I20:Z20,3)</f>
        <v>#NUM!</v>
      </c>
      <c r="AE20" s="95" t="e">
        <f t="shared" ref="AE20:AE30" si="8">SUM(AB20:AD20)</f>
        <v>#NUM!</v>
      </c>
      <c r="AF20" s="96" t="e">
        <f t="shared" ref="AF20:AF30" si="9">SUM(W20-AA20+AE20)</f>
        <v>#NUM!</v>
      </c>
    </row>
    <row r="21" spans="1:32" hidden="1" x14ac:dyDescent="0.25">
      <c r="A21" s="69">
        <v>16</v>
      </c>
      <c r="B21" s="122"/>
      <c r="C21" s="123"/>
      <c r="D21" s="124"/>
      <c r="E21" s="39"/>
      <c r="F21" s="40"/>
      <c r="G21" s="41"/>
      <c r="H21" s="39"/>
      <c r="I21" s="40"/>
      <c r="J21" s="41"/>
      <c r="K21" s="39"/>
      <c r="L21" s="40"/>
      <c r="M21" s="41"/>
      <c r="N21" s="39"/>
      <c r="O21" s="42"/>
      <c r="P21" s="41"/>
      <c r="Q21" s="39"/>
      <c r="R21" s="40"/>
      <c r="S21" s="41"/>
      <c r="T21" s="39"/>
      <c r="U21" s="40"/>
      <c r="V21" s="41"/>
      <c r="W21" s="76">
        <f t="shared" si="0"/>
        <v>0</v>
      </c>
      <c r="X21" s="100" t="e">
        <f t="shared" si="1"/>
        <v>#NUM!</v>
      </c>
      <c r="Y21" s="101" t="e">
        <f t="shared" si="2"/>
        <v>#NUM!</v>
      </c>
      <c r="Z21" s="101" t="e">
        <f t="shared" si="3"/>
        <v>#NUM!</v>
      </c>
      <c r="AA21" s="102" t="e">
        <f t="shared" si="4"/>
        <v>#NUM!</v>
      </c>
      <c r="AB21" s="29" t="e">
        <f t="shared" si="5"/>
        <v>#NUM!</v>
      </c>
      <c r="AC21" s="30" t="e">
        <f t="shared" si="6"/>
        <v>#NUM!</v>
      </c>
      <c r="AD21" s="30" t="e">
        <f t="shared" si="7"/>
        <v>#NUM!</v>
      </c>
      <c r="AE21" s="95" t="e">
        <f t="shared" si="8"/>
        <v>#NUM!</v>
      </c>
      <c r="AF21" s="96" t="e">
        <f t="shared" si="9"/>
        <v>#NUM!</v>
      </c>
    </row>
    <row r="22" spans="1:32" hidden="1" x14ac:dyDescent="0.25">
      <c r="A22" s="69">
        <v>17</v>
      </c>
      <c r="B22" s="70"/>
      <c r="C22" s="71"/>
      <c r="D22" s="72"/>
      <c r="E22" s="39"/>
      <c r="F22" s="40"/>
      <c r="G22" s="41"/>
      <c r="H22" s="39"/>
      <c r="I22" s="40"/>
      <c r="J22" s="41"/>
      <c r="K22" s="39"/>
      <c r="L22" s="90"/>
      <c r="M22" s="41"/>
      <c r="N22" s="39"/>
      <c r="O22" s="40"/>
      <c r="P22" s="41"/>
      <c r="Q22" s="39"/>
      <c r="R22" s="40"/>
      <c r="S22" s="41"/>
      <c r="T22" s="39"/>
      <c r="U22" s="40"/>
      <c r="V22" s="41"/>
      <c r="W22" s="76">
        <f t="shared" si="0"/>
        <v>0</v>
      </c>
      <c r="X22" s="100" t="e">
        <f t="shared" si="1"/>
        <v>#NUM!</v>
      </c>
      <c r="Y22" s="101" t="e">
        <f t="shared" si="2"/>
        <v>#NUM!</v>
      </c>
      <c r="Z22" s="101" t="e">
        <f t="shared" si="3"/>
        <v>#NUM!</v>
      </c>
      <c r="AA22" s="102" t="e">
        <f t="shared" si="4"/>
        <v>#NUM!</v>
      </c>
      <c r="AB22" s="29" t="e">
        <f t="shared" si="5"/>
        <v>#NUM!</v>
      </c>
      <c r="AC22" s="30" t="e">
        <f t="shared" si="6"/>
        <v>#NUM!</v>
      </c>
      <c r="AD22" s="30" t="e">
        <f t="shared" si="7"/>
        <v>#NUM!</v>
      </c>
      <c r="AE22" s="95" t="e">
        <f t="shared" si="8"/>
        <v>#NUM!</v>
      </c>
      <c r="AF22" s="96" t="e">
        <f t="shared" si="9"/>
        <v>#NUM!</v>
      </c>
    </row>
    <row r="23" spans="1:32" hidden="1" x14ac:dyDescent="0.25">
      <c r="A23" s="69">
        <v>18</v>
      </c>
      <c r="B23" s="70"/>
      <c r="C23" s="71"/>
      <c r="D23" s="72"/>
      <c r="E23" s="39"/>
      <c r="F23" s="40"/>
      <c r="G23" s="41"/>
      <c r="H23" s="39"/>
      <c r="I23" s="40"/>
      <c r="J23" s="41"/>
      <c r="K23" s="39"/>
      <c r="L23" s="40"/>
      <c r="M23" s="41"/>
      <c r="N23" s="39"/>
      <c r="O23" s="42"/>
      <c r="P23" s="41"/>
      <c r="Q23" s="39"/>
      <c r="R23" s="40"/>
      <c r="S23" s="41"/>
      <c r="T23" s="73"/>
      <c r="U23" s="74"/>
      <c r="V23" s="75"/>
      <c r="W23" s="76">
        <f t="shared" si="0"/>
        <v>0</v>
      </c>
      <c r="X23" s="100" t="e">
        <f t="shared" si="1"/>
        <v>#NUM!</v>
      </c>
      <c r="Y23" s="101" t="e">
        <f t="shared" si="2"/>
        <v>#NUM!</v>
      </c>
      <c r="Z23" s="101" t="e">
        <f t="shared" si="3"/>
        <v>#NUM!</v>
      </c>
      <c r="AA23" s="102" t="e">
        <f t="shared" si="4"/>
        <v>#NUM!</v>
      </c>
      <c r="AB23" s="29" t="e">
        <f t="shared" si="5"/>
        <v>#NUM!</v>
      </c>
      <c r="AC23" s="30" t="e">
        <f t="shared" si="6"/>
        <v>#NUM!</v>
      </c>
      <c r="AD23" s="30" t="e">
        <f t="shared" si="7"/>
        <v>#NUM!</v>
      </c>
      <c r="AE23" s="95" t="e">
        <f t="shared" si="8"/>
        <v>#NUM!</v>
      </c>
      <c r="AF23" s="96" t="e">
        <f t="shared" si="9"/>
        <v>#NUM!</v>
      </c>
    </row>
    <row r="24" spans="1:32" hidden="1" x14ac:dyDescent="0.25">
      <c r="A24" s="69">
        <v>19</v>
      </c>
      <c r="B24" s="70"/>
      <c r="C24" s="71"/>
      <c r="D24" s="72"/>
      <c r="E24" s="39"/>
      <c r="F24" s="40"/>
      <c r="G24" s="41"/>
      <c r="H24" s="39"/>
      <c r="I24" s="40"/>
      <c r="J24" s="41"/>
      <c r="K24" s="39"/>
      <c r="L24" s="40"/>
      <c r="M24" s="41"/>
      <c r="N24" s="39"/>
      <c r="O24" s="42"/>
      <c r="P24" s="41"/>
      <c r="Q24" s="39"/>
      <c r="R24" s="40"/>
      <c r="S24" s="41"/>
      <c r="T24" s="73"/>
      <c r="U24" s="74"/>
      <c r="V24" s="75"/>
      <c r="W24" s="76">
        <f t="shared" si="0"/>
        <v>0</v>
      </c>
      <c r="X24" s="100" t="e">
        <f t="shared" si="1"/>
        <v>#NUM!</v>
      </c>
      <c r="Y24" s="101" t="e">
        <f t="shared" si="2"/>
        <v>#NUM!</v>
      </c>
      <c r="Z24" s="101" t="e">
        <f t="shared" si="3"/>
        <v>#NUM!</v>
      </c>
      <c r="AA24" s="102" t="e">
        <f t="shared" si="4"/>
        <v>#NUM!</v>
      </c>
      <c r="AB24" s="29" t="e">
        <f t="shared" si="5"/>
        <v>#NUM!</v>
      </c>
      <c r="AC24" s="30" t="e">
        <f t="shared" si="6"/>
        <v>#NUM!</v>
      </c>
      <c r="AD24" s="30" t="e">
        <f t="shared" si="7"/>
        <v>#NUM!</v>
      </c>
      <c r="AE24" s="95" t="e">
        <f t="shared" si="8"/>
        <v>#NUM!</v>
      </c>
      <c r="AF24" s="96" t="e">
        <f t="shared" si="9"/>
        <v>#NUM!</v>
      </c>
    </row>
    <row r="25" spans="1:32" hidden="1" x14ac:dyDescent="0.25">
      <c r="A25" s="69">
        <v>20</v>
      </c>
      <c r="B25" s="70"/>
      <c r="C25" s="71"/>
      <c r="D25" s="72"/>
      <c r="E25" s="39"/>
      <c r="F25" s="40"/>
      <c r="G25" s="41"/>
      <c r="H25" s="39"/>
      <c r="I25" s="40"/>
      <c r="J25" s="41"/>
      <c r="K25" s="73"/>
      <c r="L25" s="74"/>
      <c r="M25" s="75"/>
      <c r="N25" s="39"/>
      <c r="O25" s="42"/>
      <c r="P25" s="41"/>
      <c r="Q25" s="39"/>
      <c r="R25" s="40"/>
      <c r="S25" s="41"/>
      <c r="T25" s="39"/>
      <c r="U25" s="40"/>
      <c r="V25" s="41"/>
      <c r="W25" s="76">
        <f t="shared" si="0"/>
        <v>0</v>
      </c>
      <c r="X25" s="100" t="e">
        <f t="shared" si="1"/>
        <v>#NUM!</v>
      </c>
      <c r="Y25" s="101" t="e">
        <f t="shared" si="2"/>
        <v>#NUM!</v>
      </c>
      <c r="Z25" s="101" t="e">
        <f t="shared" si="3"/>
        <v>#NUM!</v>
      </c>
      <c r="AA25" s="102" t="e">
        <f t="shared" si="4"/>
        <v>#NUM!</v>
      </c>
      <c r="AB25" s="29" t="e">
        <f t="shared" si="5"/>
        <v>#NUM!</v>
      </c>
      <c r="AC25" s="30" t="e">
        <f t="shared" si="6"/>
        <v>#NUM!</v>
      </c>
      <c r="AD25" s="30" t="e">
        <f t="shared" si="7"/>
        <v>#NUM!</v>
      </c>
      <c r="AE25" s="95" t="e">
        <f t="shared" si="8"/>
        <v>#NUM!</v>
      </c>
      <c r="AF25" s="96" t="e">
        <f t="shared" si="9"/>
        <v>#NUM!</v>
      </c>
    </row>
    <row r="26" spans="1:32" hidden="1" x14ac:dyDescent="0.25">
      <c r="A26" s="69">
        <v>21</v>
      </c>
      <c r="B26" s="70"/>
      <c r="C26" s="71"/>
      <c r="D26" s="72"/>
      <c r="E26" s="39"/>
      <c r="F26" s="40"/>
      <c r="G26" s="41"/>
      <c r="H26" s="73"/>
      <c r="I26" s="74"/>
      <c r="J26" s="75"/>
      <c r="K26" s="39"/>
      <c r="L26" s="42"/>
      <c r="M26" s="41"/>
      <c r="N26" s="39"/>
      <c r="O26" s="40"/>
      <c r="P26" s="41"/>
      <c r="Q26" s="39"/>
      <c r="R26" s="40"/>
      <c r="S26" s="41"/>
      <c r="T26" s="39"/>
      <c r="U26" s="40"/>
      <c r="V26" s="41"/>
      <c r="W26" s="76">
        <f t="shared" si="0"/>
        <v>0</v>
      </c>
      <c r="X26" s="100" t="e">
        <f t="shared" si="1"/>
        <v>#NUM!</v>
      </c>
      <c r="Y26" s="101" t="e">
        <f t="shared" si="2"/>
        <v>#NUM!</v>
      </c>
      <c r="Z26" s="101" t="e">
        <f t="shared" si="3"/>
        <v>#NUM!</v>
      </c>
      <c r="AA26" s="102" t="e">
        <f t="shared" si="4"/>
        <v>#NUM!</v>
      </c>
      <c r="AB26" s="29" t="e">
        <f t="shared" si="5"/>
        <v>#NUM!</v>
      </c>
      <c r="AC26" s="30" t="e">
        <f t="shared" si="6"/>
        <v>#NUM!</v>
      </c>
      <c r="AD26" s="30" t="e">
        <f t="shared" si="7"/>
        <v>#NUM!</v>
      </c>
      <c r="AE26" s="95" t="e">
        <f t="shared" si="8"/>
        <v>#NUM!</v>
      </c>
      <c r="AF26" s="96" t="e">
        <f t="shared" si="9"/>
        <v>#NUM!</v>
      </c>
    </row>
    <row r="27" spans="1:32" hidden="1" x14ac:dyDescent="0.25">
      <c r="A27" s="69">
        <v>22</v>
      </c>
      <c r="B27" s="70"/>
      <c r="C27" s="71"/>
      <c r="D27" s="72"/>
      <c r="E27" s="39"/>
      <c r="F27" s="40"/>
      <c r="G27" s="41"/>
      <c r="H27" s="73"/>
      <c r="I27" s="74"/>
      <c r="J27" s="75"/>
      <c r="K27" s="39"/>
      <c r="L27" s="42"/>
      <c r="M27" s="41"/>
      <c r="N27" s="39"/>
      <c r="O27" s="40"/>
      <c r="P27" s="41"/>
      <c r="Q27" s="73"/>
      <c r="R27" s="74"/>
      <c r="S27" s="75"/>
      <c r="T27" s="73"/>
      <c r="U27" s="74"/>
      <c r="V27" s="75"/>
      <c r="W27" s="76">
        <f t="shared" si="0"/>
        <v>0</v>
      </c>
      <c r="X27" s="100" t="e">
        <f t="shared" si="1"/>
        <v>#NUM!</v>
      </c>
      <c r="Y27" s="101" t="e">
        <f t="shared" si="2"/>
        <v>#NUM!</v>
      </c>
      <c r="Z27" s="101" t="e">
        <f t="shared" si="3"/>
        <v>#NUM!</v>
      </c>
      <c r="AA27" s="102" t="e">
        <f t="shared" si="4"/>
        <v>#NUM!</v>
      </c>
      <c r="AB27" s="29" t="e">
        <f t="shared" si="5"/>
        <v>#NUM!</v>
      </c>
      <c r="AC27" s="30" t="e">
        <f t="shared" si="6"/>
        <v>#NUM!</v>
      </c>
      <c r="AD27" s="30" t="e">
        <f t="shared" si="7"/>
        <v>#NUM!</v>
      </c>
      <c r="AE27" s="95" t="e">
        <f t="shared" si="8"/>
        <v>#NUM!</v>
      </c>
      <c r="AF27" s="96" t="e">
        <f t="shared" si="9"/>
        <v>#NUM!</v>
      </c>
    </row>
    <row r="28" spans="1:32" hidden="1" x14ac:dyDescent="0.25">
      <c r="A28" s="69">
        <v>23</v>
      </c>
      <c r="B28" s="70"/>
      <c r="C28" s="71"/>
      <c r="D28" s="72"/>
      <c r="E28" s="39"/>
      <c r="F28" s="40"/>
      <c r="G28" s="41"/>
      <c r="H28" s="73"/>
      <c r="I28" s="74"/>
      <c r="J28" s="75"/>
      <c r="K28" s="39"/>
      <c r="L28" s="42"/>
      <c r="M28" s="41"/>
      <c r="N28" s="39"/>
      <c r="O28" s="40"/>
      <c r="P28" s="41"/>
      <c r="Q28" s="39"/>
      <c r="R28" s="40"/>
      <c r="S28" s="41"/>
      <c r="T28" s="73"/>
      <c r="U28" s="74"/>
      <c r="V28" s="75"/>
      <c r="W28" s="76">
        <f t="shared" si="0"/>
        <v>0</v>
      </c>
      <c r="X28" s="100" t="e">
        <f t="shared" si="1"/>
        <v>#NUM!</v>
      </c>
      <c r="Y28" s="101" t="e">
        <f t="shared" si="2"/>
        <v>#NUM!</v>
      </c>
      <c r="Z28" s="101" t="e">
        <f t="shared" si="3"/>
        <v>#NUM!</v>
      </c>
      <c r="AA28" s="102" t="e">
        <f t="shared" si="4"/>
        <v>#NUM!</v>
      </c>
      <c r="AB28" s="29" t="e">
        <f t="shared" si="5"/>
        <v>#NUM!</v>
      </c>
      <c r="AC28" s="30" t="e">
        <f t="shared" si="6"/>
        <v>#NUM!</v>
      </c>
      <c r="AD28" s="30" t="e">
        <f t="shared" si="7"/>
        <v>#NUM!</v>
      </c>
      <c r="AE28" s="95" t="e">
        <f t="shared" si="8"/>
        <v>#NUM!</v>
      </c>
      <c r="AF28" s="96" t="e">
        <f t="shared" si="9"/>
        <v>#NUM!</v>
      </c>
    </row>
    <row r="29" spans="1:32" hidden="1" x14ac:dyDescent="0.25">
      <c r="A29" s="69">
        <v>24</v>
      </c>
      <c r="B29" s="70"/>
      <c r="C29" s="71"/>
      <c r="D29" s="72"/>
      <c r="E29" s="39"/>
      <c r="F29" s="40"/>
      <c r="G29" s="41"/>
      <c r="H29" s="73"/>
      <c r="I29" s="74"/>
      <c r="J29" s="75"/>
      <c r="K29" s="39"/>
      <c r="L29" s="42"/>
      <c r="M29" s="41"/>
      <c r="N29" s="39"/>
      <c r="O29" s="40"/>
      <c r="P29" s="41"/>
      <c r="Q29" s="73"/>
      <c r="R29" s="74"/>
      <c r="S29" s="75"/>
      <c r="T29" s="39"/>
      <c r="U29" s="40"/>
      <c r="V29" s="41"/>
      <c r="W29" s="76">
        <f t="shared" si="0"/>
        <v>0</v>
      </c>
      <c r="X29" s="100" t="e">
        <f t="shared" si="1"/>
        <v>#NUM!</v>
      </c>
      <c r="Y29" s="101" t="e">
        <f t="shared" si="2"/>
        <v>#NUM!</v>
      </c>
      <c r="Z29" s="101" t="e">
        <f t="shared" si="3"/>
        <v>#NUM!</v>
      </c>
      <c r="AA29" s="102" t="e">
        <f t="shared" si="4"/>
        <v>#NUM!</v>
      </c>
      <c r="AB29" s="29" t="e">
        <f t="shared" si="5"/>
        <v>#NUM!</v>
      </c>
      <c r="AC29" s="30" t="e">
        <f t="shared" si="6"/>
        <v>#NUM!</v>
      </c>
      <c r="AD29" s="30" t="e">
        <f t="shared" si="7"/>
        <v>#NUM!</v>
      </c>
      <c r="AE29" s="95" t="e">
        <f t="shared" si="8"/>
        <v>#NUM!</v>
      </c>
      <c r="AF29" s="96" t="e">
        <f t="shared" si="9"/>
        <v>#NUM!</v>
      </c>
    </row>
    <row r="30" spans="1:32" ht="15.75" hidden="1" thickBot="1" x14ac:dyDescent="0.3">
      <c r="A30" s="15">
        <v>25</v>
      </c>
      <c r="B30" s="56"/>
      <c r="C30" s="57"/>
      <c r="D30" s="58"/>
      <c r="E30" s="39"/>
      <c r="F30" s="40"/>
      <c r="G30" s="41"/>
      <c r="H30" s="39"/>
      <c r="I30" s="40"/>
      <c r="J30" s="41"/>
      <c r="K30" s="45"/>
      <c r="L30" s="46"/>
      <c r="M30" s="47"/>
      <c r="N30" s="39"/>
      <c r="O30" s="42"/>
      <c r="P30" s="41"/>
      <c r="Q30" s="39"/>
      <c r="R30" s="40"/>
      <c r="S30" s="41"/>
      <c r="T30" s="39"/>
      <c r="U30" s="40"/>
      <c r="V30" s="41"/>
      <c r="W30" s="26">
        <f t="shared" si="0"/>
        <v>0</v>
      </c>
      <c r="X30" s="100" t="e">
        <f t="shared" si="1"/>
        <v>#NUM!</v>
      </c>
      <c r="Y30" s="101" t="e">
        <f t="shared" si="2"/>
        <v>#NUM!</v>
      </c>
      <c r="Z30" s="101" t="e">
        <f t="shared" si="3"/>
        <v>#NUM!</v>
      </c>
      <c r="AA30" s="102" t="e">
        <f t="shared" si="4"/>
        <v>#NUM!</v>
      </c>
      <c r="AB30" s="29" t="e">
        <f t="shared" si="5"/>
        <v>#NUM!</v>
      </c>
      <c r="AC30" s="30" t="e">
        <f t="shared" si="6"/>
        <v>#NUM!</v>
      </c>
      <c r="AD30" s="30" t="e">
        <f t="shared" si="7"/>
        <v>#NUM!</v>
      </c>
      <c r="AE30" s="95" t="e">
        <f t="shared" si="8"/>
        <v>#NUM!</v>
      </c>
      <c r="AF30" s="96" t="e">
        <f t="shared" si="9"/>
        <v>#NUM!</v>
      </c>
    </row>
    <row r="31" spans="1:32" s="3" customFormat="1" x14ac:dyDescent="0.25">
      <c r="E31" s="155">
        <v>12</v>
      </c>
      <c r="F31" s="155"/>
      <c r="G31" s="155"/>
      <c r="H31" s="155">
        <v>13</v>
      </c>
      <c r="I31" s="155"/>
      <c r="J31" s="155"/>
      <c r="K31" s="155">
        <v>10</v>
      </c>
      <c r="L31" s="155"/>
      <c r="M31" s="155"/>
      <c r="N31" s="155">
        <v>10</v>
      </c>
      <c r="O31" s="155"/>
      <c r="P31" s="155"/>
      <c r="Q31" s="155">
        <v>8</v>
      </c>
      <c r="R31" s="155"/>
      <c r="S31" s="155"/>
      <c r="T31" s="155">
        <v>8</v>
      </c>
      <c r="U31" s="155"/>
      <c r="V31" s="155"/>
      <c r="W31" s="17"/>
      <c r="X31" s="94"/>
      <c r="Y31" s="94"/>
      <c r="Z31" s="94"/>
      <c r="AA31" s="94"/>
      <c r="AB31" s="94"/>
      <c r="AC31" s="94"/>
      <c r="AD31" s="94"/>
      <c r="AE31" s="94"/>
      <c r="AF31" s="4">
        <f>AVERAGE(E31:V31)</f>
        <v>10.166666666666666</v>
      </c>
    </row>
    <row r="32" spans="1:32" x14ac:dyDescent="0.25">
      <c r="B32" s="156" t="s">
        <v>2</v>
      </c>
      <c r="C32" s="156"/>
      <c r="D32" s="156"/>
      <c r="E32" s="156"/>
      <c r="F32" s="156"/>
      <c r="G32" s="15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</row>
    <row r="33" spans="2:23" x14ac:dyDescent="0.25">
      <c r="B33" s="156"/>
      <c r="C33" s="156"/>
      <c r="D33" s="156"/>
      <c r="E33" s="156"/>
      <c r="F33" s="156"/>
      <c r="G33" s="15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</row>
  </sheetData>
  <sortState ref="B6:AF19">
    <sortCondition descending="1" ref="AF6:AF19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T31:V31"/>
    <mergeCell ref="B32:G33"/>
    <mergeCell ref="N4:P4"/>
    <mergeCell ref="Q4:S4"/>
    <mergeCell ref="T4:V4"/>
    <mergeCell ref="E31:G31"/>
    <mergeCell ref="H31:J31"/>
    <mergeCell ref="K31:M31"/>
    <mergeCell ref="N31:P31"/>
    <mergeCell ref="Q31:S31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2"/>
  <sheetViews>
    <sheetView topLeftCell="A3" zoomScale="90" zoomScaleNormal="90" workbookViewId="0">
      <selection activeCell="AA27" sqref="AA27"/>
    </sheetView>
  </sheetViews>
  <sheetFormatPr defaultRowHeight="15" x14ac:dyDescent="0.25"/>
  <cols>
    <col min="1" max="1" width="5.140625" customWidth="1"/>
    <col min="2" max="2" width="19.140625" customWidth="1"/>
    <col min="3" max="3" width="10.85546875" customWidth="1"/>
    <col min="4" max="4" width="8.7109375" customWidth="1"/>
    <col min="5" max="22" width="4" style="1" customWidth="1"/>
    <col min="23" max="23" width="6.85546875" style="1" customWidth="1"/>
    <col min="24" max="26" width="4.140625" style="94" customWidth="1"/>
    <col min="27" max="27" width="7.140625" style="94" customWidth="1"/>
    <col min="28" max="30" width="4.140625" style="94" customWidth="1"/>
    <col min="31" max="31" width="7.140625" style="94" customWidth="1"/>
    <col min="32" max="32" width="7.85546875" customWidth="1"/>
  </cols>
  <sheetData>
    <row r="1" spans="1:32" ht="27" customHeight="1" x14ac:dyDescent="0.25">
      <c r="A1" s="182" t="s">
        <v>81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</row>
    <row r="2" spans="1:32" ht="20.25" customHeight="1" thickBot="1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 x14ac:dyDescent="0.25">
      <c r="A3" s="160"/>
      <c r="B3" s="160"/>
      <c r="C3" s="160"/>
      <c r="D3" s="160"/>
      <c r="E3" s="162" t="s">
        <v>24</v>
      </c>
      <c r="F3" s="163"/>
      <c r="G3" s="164"/>
      <c r="H3" s="162" t="s">
        <v>12</v>
      </c>
      <c r="I3" s="163"/>
      <c r="J3" s="164"/>
      <c r="K3" s="162" t="s">
        <v>12</v>
      </c>
      <c r="L3" s="163"/>
      <c r="M3" s="164"/>
      <c r="N3" s="162" t="s">
        <v>24</v>
      </c>
      <c r="O3" s="163"/>
      <c r="P3" s="164"/>
      <c r="Q3" s="162" t="s">
        <v>24</v>
      </c>
      <c r="R3" s="163"/>
      <c r="S3" s="164"/>
      <c r="T3" s="162" t="s">
        <v>12</v>
      </c>
      <c r="U3" s="163"/>
      <c r="V3" s="164"/>
      <c r="W3" s="165" t="s">
        <v>1</v>
      </c>
      <c r="X3" s="168" t="s">
        <v>11</v>
      </c>
      <c r="Y3" s="169"/>
      <c r="Z3" s="169"/>
      <c r="AA3" s="172" t="s">
        <v>9</v>
      </c>
      <c r="AB3" s="175" t="s">
        <v>56</v>
      </c>
      <c r="AC3" s="176"/>
      <c r="AD3" s="176"/>
      <c r="AE3" s="179" t="s">
        <v>57</v>
      </c>
      <c r="AF3" s="165" t="s">
        <v>10</v>
      </c>
    </row>
    <row r="4" spans="1:32" ht="15.75" thickBot="1" x14ac:dyDescent="0.3">
      <c r="A4" s="161"/>
      <c r="B4" s="161"/>
      <c r="C4" s="161"/>
      <c r="D4" s="161"/>
      <c r="E4" s="157">
        <v>43505</v>
      </c>
      <c r="F4" s="158"/>
      <c r="G4" s="159"/>
      <c r="H4" s="157">
        <v>43526</v>
      </c>
      <c r="I4" s="158"/>
      <c r="J4" s="159"/>
      <c r="K4" s="157">
        <v>43589</v>
      </c>
      <c r="L4" s="158"/>
      <c r="M4" s="159"/>
      <c r="N4" s="157">
        <v>43624</v>
      </c>
      <c r="O4" s="158"/>
      <c r="P4" s="159"/>
      <c r="Q4" s="157">
        <v>43708</v>
      </c>
      <c r="R4" s="158"/>
      <c r="S4" s="159"/>
      <c r="T4" s="157">
        <v>43771</v>
      </c>
      <c r="U4" s="158"/>
      <c r="V4" s="159"/>
      <c r="W4" s="166"/>
      <c r="X4" s="170"/>
      <c r="Y4" s="171"/>
      <c r="Z4" s="171"/>
      <c r="AA4" s="173"/>
      <c r="AB4" s="177"/>
      <c r="AC4" s="178"/>
      <c r="AD4" s="178"/>
      <c r="AE4" s="180"/>
      <c r="AF4" s="166"/>
    </row>
    <row r="5" spans="1:32" s="2" customFormat="1" ht="47.25" customHeight="1" thickBot="1" x14ac:dyDescent="0.3">
      <c r="A5" s="13" t="s">
        <v>0</v>
      </c>
      <c r="B5" s="63" t="s">
        <v>4</v>
      </c>
      <c r="C5" s="12" t="s">
        <v>3</v>
      </c>
      <c r="D5" s="18" t="s">
        <v>5</v>
      </c>
      <c r="E5" s="19">
        <v>1</v>
      </c>
      <c r="F5" s="20">
        <v>2</v>
      </c>
      <c r="G5" s="21">
        <v>3</v>
      </c>
      <c r="H5" s="19">
        <v>1</v>
      </c>
      <c r="I5" s="20">
        <v>2</v>
      </c>
      <c r="J5" s="21">
        <v>3</v>
      </c>
      <c r="K5" s="19">
        <v>1</v>
      </c>
      <c r="L5" s="22">
        <v>2</v>
      </c>
      <c r="M5" s="21">
        <v>3</v>
      </c>
      <c r="N5" s="19">
        <v>1</v>
      </c>
      <c r="O5" s="20">
        <v>2</v>
      </c>
      <c r="P5" s="21">
        <v>3</v>
      </c>
      <c r="Q5" s="19">
        <v>1</v>
      </c>
      <c r="R5" s="20">
        <v>2</v>
      </c>
      <c r="S5" s="21">
        <v>3</v>
      </c>
      <c r="T5" s="19">
        <v>1</v>
      </c>
      <c r="U5" s="20">
        <v>2</v>
      </c>
      <c r="V5" s="21">
        <v>3</v>
      </c>
      <c r="W5" s="167"/>
      <c r="X5" s="98" t="s">
        <v>6</v>
      </c>
      <c r="Y5" s="99" t="s">
        <v>7</v>
      </c>
      <c r="Z5" s="99" t="s">
        <v>8</v>
      </c>
      <c r="AA5" s="174"/>
      <c r="AB5" s="27" t="s">
        <v>58</v>
      </c>
      <c r="AC5" s="28" t="s">
        <v>59</v>
      </c>
      <c r="AD5" s="28" t="s">
        <v>60</v>
      </c>
      <c r="AE5" s="181"/>
      <c r="AF5" s="166"/>
    </row>
    <row r="6" spans="1:32" x14ac:dyDescent="0.25">
      <c r="A6" s="14">
        <v>1</v>
      </c>
      <c r="B6" s="49" t="s">
        <v>28</v>
      </c>
      <c r="C6" s="50">
        <v>3011</v>
      </c>
      <c r="D6" s="51">
        <v>544</v>
      </c>
      <c r="E6" s="34">
        <v>35</v>
      </c>
      <c r="F6" s="35">
        <v>35</v>
      </c>
      <c r="G6" s="36">
        <v>35</v>
      </c>
      <c r="H6" s="34">
        <v>35</v>
      </c>
      <c r="I6" s="35">
        <v>30</v>
      </c>
      <c r="J6" s="36">
        <v>32</v>
      </c>
      <c r="K6" s="34">
        <v>35</v>
      </c>
      <c r="L6" s="37">
        <v>30</v>
      </c>
      <c r="M6" s="36">
        <v>35</v>
      </c>
      <c r="N6" s="34">
        <v>30</v>
      </c>
      <c r="O6" s="149">
        <v>35</v>
      </c>
      <c r="P6" s="36">
        <v>35</v>
      </c>
      <c r="Q6" s="34">
        <v>35</v>
      </c>
      <c r="R6" s="35">
        <v>35</v>
      </c>
      <c r="S6" s="36">
        <v>35</v>
      </c>
      <c r="T6" s="39">
        <v>32</v>
      </c>
      <c r="U6" s="40">
        <v>35</v>
      </c>
      <c r="V6" s="41">
        <v>32</v>
      </c>
      <c r="W6" s="24">
        <f>SUM(E6:V6)</f>
        <v>606</v>
      </c>
      <c r="X6" s="100">
        <f>SMALL(E6:V6,1)</f>
        <v>30</v>
      </c>
      <c r="Y6" s="101">
        <f>SMALL(E6:V6,2)</f>
        <v>30</v>
      </c>
      <c r="Z6" s="101">
        <f>SMALL(E6:V6,3)</f>
        <v>30</v>
      </c>
      <c r="AA6" s="102">
        <f>SUM(X6:Z6)</f>
        <v>90</v>
      </c>
      <c r="AB6" s="29">
        <f>LARGE(E6:V6,1)</f>
        <v>35</v>
      </c>
      <c r="AC6" s="30">
        <f>LARGE(E6:V6,2)</f>
        <v>35</v>
      </c>
      <c r="AD6" s="30">
        <f>LARGE(E6:V6,3)</f>
        <v>35</v>
      </c>
      <c r="AE6" s="95">
        <f>SUM(AB6:AD6)</f>
        <v>105</v>
      </c>
      <c r="AF6" s="96">
        <f>SUM(W6-AA6+AE6)</f>
        <v>621</v>
      </c>
    </row>
    <row r="7" spans="1:32" x14ac:dyDescent="0.25">
      <c r="A7" s="14">
        <v>2</v>
      </c>
      <c r="B7" s="49" t="s">
        <v>45</v>
      </c>
      <c r="C7" s="50">
        <v>4951</v>
      </c>
      <c r="D7" s="51">
        <v>519</v>
      </c>
      <c r="E7" s="39">
        <v>30</v>
      </c>
      <c r="F7" s="40">
        <v>25</v>
      </c>
      <c r="G7" s="41">
        <v>32</v>
      </c>
      <c r="H7" s="39">
        <v>30</v>
      </c>
      <c r="I7" s="40">
        <v>29</v>
      </c>
      <c r="J7" s="41">
        <v>35</v>
      </c>
      <c r="K7" s="39">
        <v>32</v>
      </c>
      <c r="L7" s="42">
        <v>29</v>
      </c>
      <c r="M7" s="41">
        <v>32</v>
      </c>
      <c r="N7" s="39">
        <v>35</v>
      </c>
      <c r="O7" s="40">
        <v>32</v>
      </c>
      <c r="P7" s="41">
        <v>32</v>
      </c>
      <c r="Q7" s="39">
        <v>32</v>
      </c>
      <c r="R7" s="40">
        <v>32</v>
      </c>
      <c r="S7" s="41">
        <v>32</v>
      </c>
      <c r="T7" s="39">
        <v>30</v>
      </c>
      <c r="U7" s="40">
        <v>30</v>
      </c>
      <c r="V7" s="41">
        <v>29</v>
      </c>
      <c r="W7" s="25">
        <f>SUM(E7:V7)</f>
        <v>558</v>
      </c>
      <c r="X7" s="100">
        <f>SMALL(E7:V7,1)</f>
        <v>25</v>
      </c>
      <c r="Y7" s="101">
        <f>SMALL(E7:V7,2)</f>
        <v>29</v>
      </c>
      <c r="Z7" s="101">
        <f>SMALL(E7:V7,3)</f>
        <v>29</v>
      </c>
      <c r="AA7" s="102">
        <f>SUM(X7:Z7)</f>
        <v>83</v>
      </c>
      <c r="AB7" s="29">
        <f>LARGE(E7:V7,1)</f>
        <v>35</v>
      </c>
      <c r="AC7" s="30">
        <f>LARGE(E7:V7,2)</f>
        <v>35</v>
      </c>
      <c r="AD7" s="30">
        <f>LARGE(E7:V7,3)</f>
        <v>32</v>
      </c>
      <c r="AE7" s="95">
        <f>SUM(AB7:AD7)</f>
        <v>102</v>
      </c>
      <c r="AF7" s="96">
        <f>SUM(W7-AA7+AE7)</f>
        <v>577</v>
      </c>
    </row>
    <row r="8" spans="1:32" x14ac:dyDescent="0.25">
      <c r="A8" s="14">
        <v>3</v>
      </c>
      <c r="B8" s="54" t="s">
        <v>84</v>
      </c>
      <c r="C8" s="38">
        <v>15195</v>
      </c>
      <c r="D8" s="33">
        <v>565</v>
      </c>
      <c r="E8" s="39">
        <v>24</v>
      </c>
      <c r="F8" s="40">
        <v>26</v>
      </c>
      <c r="G8" s="41">
        <v>25</v>
      </c>
      <c r="H8" s="39">
        <v>24</v>
      </c>
      <c r="I8" s="40">
        <v>24</v>
      </c>
      <c r="J8" s="41">
        <v>27</v>
      </c>
      <c r="K8" s="39">
        <v>29</v>
      </c>
      <c r="L8" s="42">
        <v>32</v>
      </c>
      <c r="M8" s="41">
        <v>29</v>
      </c>
      <c r="N8" s="39">
        <v>27</v>
      </c>
      <c r="O8" s="40">
        <v>26</v>
      </c>
      <c r="P8" s="41">
        <v>22</v>
      </c>
      <c r="Q8" s="39">
        <v>29</v>
      </c>
      <c r="R8" s="40">
        <v>29</v>
      </c>
      <c r="S8" s="41">
        <v>28</v>
      </c>
      <c r="T8" s="39">
        <v>35</v>
      </c>
      <c r="U8" s="40">
        <v>32</v>
      </c>
      <c r="V8" s="41">
        <v>35</v>
      </c>
      <c r="W8" s="25">
        <f>SUM(E8:V8)</f>
        <v>503</v>
      </c>
      <c r="X8" s="100">
        <f>SMALL(E8:V8,1)</f>
        <v>22</v>
      </c>
      <c r="Y8" s="101">
        <f>SMALL(E8:V8,2)</f>
        <v>24</v>
      </c>
      <c r="Z8" s="101">
        <f>SMALL(E8:V8,3)</f>
        <v>24</v>
      </c>
      <c r="AA8" s="102">
        <f>SUM(X8:Z8)</f>
        <v>70</v>
      </c>
      <c r="AB8" s="29">
        <f>LARGE(E8:V8,1)</f>
        <v>35</v>
      </c>
      <c r="AC8" s="30">
        <f>LARGE(E8:V8,2)</f>
        <v>35</v>
      </c>
      <c r="AD8" s="30">
        <f>LARGE(E8:V8,3)</f>
        <v>32</v>
      </c>
      <c r="AE8" s="95">
        <f>SUM(AB8:AD8)</f>
        <v>102</v>
      </c>
      <c r="AF8" s="96">
        <f>SUM(W8-AA8+AE8)</f>
        <v>535</v>
      </c>
    </row>
    <row r="9" spans="1:32" x14ac:dyDescent="0.25">
      <c r="A9" s="14">
        <v>4</v>
      </c>
      <c r="B9" s="49" t="s">
        <v>34</v>
      </c>
      <c r="C9" s="50">
        <v>1961</v>
      </c>
      <c r="D9" s="51">
        <v>579</v>
      </c>
      <c r="E9" s="39">
        <v>27</v>
      </c>
      <c r="F9" s="40">
        <v>29</v>
      </c>
      <c r="G9" s="41">
        <v>27</v>
      </c>
      <c r="H9" s="39">
        <v>27</v>
      </c>
      <c r="I9" s="40">
        <v>27</v>
      </c>
      <c r="J9" s="41">
        <v>28</v>
      </c>
      <c r="K9" s="39">
        <v>25</v>
      </c>
      <c r="L9" s="40">
        <v>26</v>
      </c>
      <c r="M9" s="41">
        <v>26</v>
      </c>
      <c r="N9" s="39">
        <v>29</v>
      </c>
      <c r="O9" s="40">
        <v>29</v>
      </c>
      <c r="P9" s="41">
        <v>29</v>
      </c>
      <c r="Q9" s="39">
        <v>27</v>
      </c>
      <c r="R9" s="40">
        <v>27</v>
      </c>
      <c r="S9" s="41">
        <v>25</v>
      </c>
      <c r="T9" s="39">
        <v>29</v>
      </c>
      <c r="U9" s="40">
        <v>29</v>
      </c>
      <c r="V9" s="41">
        <v>30</v>
      </c>
      <c r="W9" s="25">
        <f>SUM(E9:V9)</f>
        <v>496</v>
      </c>
      <c r="X9" s="100">
        <f>SMALL(E9:V9,1)</f>
        <v>25</v>
      </c>
      <c r="Y9" s="101">
        <f>SMALL(E9:V9,2)</f>
        <v>25</v>
      </c>
      <c r="Z9" s="101">
        <f>SMALL(E9:V9,3)</f>
        <v>26</v>
      </c>
      <c r="AA9" s="102">
        <f>SUM(X9:Z9)</f>
        <v>76</v>
      </c>
      <c r="AB9" s="29">
        <f>LARGE(E9:V9,1)</f>
        <v>30</v>
      </c>
      <c r="AC9" s="30">
        <f>LARGE(E9:V9,2)</f>
        <v>29</v>
      </c>
      <c r="AD9" s="30">
        <f>LARGE(E9:V9,3)</f>
        <v>29</v>
      </c>
      <c r="AE9" s="95">
        <f>SUM(AB9:AD9)</f>
        <v>88</v>
      </c>
      <c r="AF9" s="96">
        <f>SUM(W9-AA9+AE9)</f>
        <v>508</v>
      </c>
    </row>
    <row r="10" spans="1:32" x14ac:dyDescent="0.25">
      <c r="A10" s="14">
        <v>5</v>
      </c>
      <c r="B10" s="49" t="s">
        <v>33</v>
      </c>
      <c r="C10" s="50">
        <v>4615</v>
      </c>
      <c r="D10" s="51">
        <v>599</v>
      </c>
      <c r="E10" s="39">
        <v>29</v>
      </c>
      <c r="F10" s="40">
        <v>32</v>
      </c>
      <c r="G10" s="41">
        <v>30</v>
      </c>
      <c r="H10" s="39">
        <v>32</v>
      </c>
      <c r="I10" s="40">
        <v>35</v>
      </c>
      <c r="J10" s="41">
        <v>21</v>
      </c>
      <c r="K10" s="39">
        <v>30</v>
      </c>
      <c r="L10" s="40">
        <v>35</v>
      </c>
      <c r="M10" s="41">
        <v>28</v>
      </c>
      <c r="N10" s="142">
        <v>0</v>
      </c>
      <c r="O10" s="143">
        <v>0</v>
      </c>
      <c r="P10" s="144">
        <v>0</v>
      </c>
      <c r="Q10" s="39">
        <v>30</v>
      </c>
      <c r="R10" s="40">
        <v>30</v>
      </c>
      <c r="S10" s="41">
        <v>30</v>
      </c>
      <c r="T10" s="142">
        <v>0</v>
      </c>
      <c r="U10" s="143">
        <v>0</v>
      </c>
      <c r="V10" s="144">
        <v>0</v>
      </c>
      <c r="W10" s="25">
        <f>SUM(E10:V10)</f>
        <v>362</v>
      </c>
      <c r="X10" s="100">
        <f>SMALL(E10:V10,1)</f>
        <v>0</v>
      </c>
      <c r="Y10" s="101">
        <f>SMALL(E10:V10,2)</f>
        <v>0</v>
      </c>
      <c r="Z10" s="101">
        <f>SMALL(E10:V10,3)</f>
        <v>0</v>
      </c>
      <c r="AA10" s="102">
        <f>SUM(X10:Z10)</f>
        <v>0</v>
      </c>
      <c r="AB10" s="29">
        <f>LARGE(E10:V10,1)</f>
        <v>35</v>
      </c>
      <c r="AC10" s="30">
        <f>LARGE(E10:V10,2)</f>
        <v>35</v>
      </c>
      <c r="AD10" s="30">
        <f>LARGE(E10:V10,3)</f>
        <v>32</v>
      </c>
      <c r="AE10" s="95">
        <f>SUM(AB10:AD10)</f>
        <v>102</v>
      </c>
      <c r="AF10" s="96">
        <f>SUM(W10-AA10+AE10)</f>
        <v>464</v>
      </c>
    </row>
    <row r="11" spans="1:32" x14ac:dyDescent="0.25">
      <c r="A11" s="14">
        <v>6</v>
      </c>
      <c r="B11" s="49" t="s">
        <v>41</v>
      </c>
      <c r="C11" s="50">
        <v>14657</v>
      </c>
      <c r="D11" s="51">
        <v>515</v>
      </c>
      <c r="E11" s="39">
        <v>28</v>
      </c>
      <c r="F11" s="40">
        <v>28</v>
      </c>
      <c r="G11" s="41">
        <v>28</v>
      </c>
      <c r="H11" s="39">
        <v>26</v>
      </c>
      <c r="I11" s="40">
        <v>23</v>
      </c>
      <c r="J11" s="41">
        <v>26</v>
      </c>
      <c r="K11" s="39">
        <v>28</v>
      </c>
      <c r="L11" s="40">
        <v>25</v>
      </c>
      <c r="M11" s="41">
        <v>30</v>
      </c>
      <c r="N11" s="39">
        <v>28</v>
      </c>
      <c r="O11" s="40">
        <v>28</v>
      </c>
      <c r="P11" s="41">
        <v>28</v>
      </c>
      <c r="Q11" s="142">
        <v>0</v>
      </c>
      <c r="R11" s="143">
        <v>0</v>
      </c>
      <c r="S11" s="144">
        <v>0</v>
      </c>
      <c r="T11" s="142">
        <v>0</v>
      </c>
      <c r="U11" s="143">
        <v>0</v>
      </c>
      <c r="V11" s="144">
        <v>0</v>
      </c>
      <c r="W11" s="25">
        <f>SUM(E11:V11)</f>
        <v>326</v>
      </c>
      <c r="X11" s="100">
        <f>SMALL(E11:V11,1)</f>
        <v>0</v>
      </c>
      <c r="Y11" s="101">
        <f>SMALL(E11:V11,2)</f>
        <v>0</v>
      </c>
      <c r="Z11" s="101">
        <f>SMALL(E11:V11,3)</f>
        <v>0</v>
      </c>
      <c r="AA11" s="102">
        <f>SUM(X11:Z11)</f>
        <v>0</v>
      </c>
      <c r="AB11" s="29">
        <f>LARGE(E11:V11,1)</f>
        <v>30</v>
      </c>
      <c r="AC11" s="30">
        <f>LARGE(E11:V11,2)</f>
        <v>28</v>
      </c>
      <c r="AD11" s="30">
        <f>LARGE(E11:V11,3)</f>
        <v>28</v>
      </c>
      <c r="AE11" s="95">
        <f>SUM(AB11:AD11)</f>
        <v>86</v>
      </c>
      <c r="AF11" s="96">
        <f>SUM(W11-AA11+AE11)</f>
        <v>412</v>
      </c>
    </row>
    <row r="12" spans="1:32" x14ac:dyDescent="0.25">
      <c r="A12" s="14">
        <v>7</v>
      </c>
      <c r="B12" s="49" t="s">
        <v>86</v>
      </c>
      <c r="C12" s="50">
        <v>15317</v>
      </c>
      <c r="D12" s="51">
        <v>527</v>
      </c>
      <c r="E12" s="39">
        <v>26</v>
      </c>
      <c r="F12" s="40">
        <v>0</v>
      </c>
      <c r="G12" s="41">
        <v>23</v>
      </c>
      <c r="H12" s="39">
        <v>23</v>
      </c>
      <c r="I12" s="40">
        <v>22</v>
      </c>
      <c r="J12" s="41">
        <v>22</v>
      </c>
      <c r="K12" s="142">
        <v>0</v>
      </c>
      <c r="L12" s="143">
        <v>0</v>
      </c>
      <c r="M12" s="144">
        <v>0</v>
      </c>
      <c r="N12" s="39">
        <v>26</v>
      </c>
      <c r="O12" s="40">
        <v>27</v>
      </c>
      <c r="P12" s="41">
        <v>27</v>
      </c>
      <c r="Q12" s="39">
        <v>26</v>
      </c>
      <c r="R12" s="40">
        <v>26</v>
      </c>
      <c r="S12" s="41">
        <v>27</v>
      </c>
      <c r="T12" s="142">
        <v>0</v>
      </c>
      <c r="U12" s="143">
        <v>0</v>
      </c>
      <c r="V12" s="144">
        <v>0</v>
      </c>
      <c r="W12" s="25">
        <f>SUM(E12:V12)</f>
        <v>275</v>
      </c>
      <c r="X12" s="100">
        <f>SMALL(E12:V12,1)</f>
        <v>0</v>
      </c>
      <c r="Y12" s="101">
        <f>SMALL(E12:V12,2)</f>
        <v>0</v>
      </c>
      <c r="Z12" s="101">
        <f>SMALL(E12:V12,3)</f>
        <v>0</v>
      </c>
      <c r="AA12" s="102">
        <f>SUM(X12:Z12)</f>
        <v>0</v>
      </c>
      <c r="AB12" s="29">
        <f>LARGE(E12:V12,1)</f>
        <v>27</v>
      </c>
      <c r="AC12" s="30">
        <f>LARGE(E12:V12,2)</f>
        <v>27</v>
      </c>
      <c r="AD12" s="30">
        <f>LARGE(E12:V12,3)</f>
        <v>27</v>
      </c>
      <c r="AE12" s="95">
        <f>SUM(AB12:AD12)</f>
        <v>81</v>
      </c>
      <c r="AF12" s="96">
        <f>SUM(W12-AA12+AE12)</f>
        <v>356</v>
      </c>
    </row>
    <row r="13" spans="1:32" x14ac:dyDescent="0.25">
      <c r="A13" s="14">
        <v>8</v>
      </c>
      <c r="B13" s="49" t="s">
        <v>27</v>
      </c>
      <c r="C13" s="50">
        <v>4525</v>
      </c>
      <c r="D13" s="51">
        <v>511</v>
      </c>
      <c r="E13" s="39">
        <v>32</v>
      </c>
      <c r="F13" s="40">
        <v>30</v>
      </c>
      <c r="G13" s="41">
        <v>29</v>
      </c>
      <c r="H13" s="39">
        <v>29</v>
      </c>
      <c r="I13" s="40">
        <v>28</v>
      </c>
      <c r="J13" s="41">
        <v>29</v>
      </c>
      <c r="K13" s="39">
        <v>27</v>
      </c>
      <c r="L13" s="40">
        <v>27</v>
      </c>
      <c r="M13" s="41">
        <v>25</v>
      </c>
      <c r="N13" s="142">
        <v>0</v>
      </c>
      <c r="O13" s="143">
        <v>0</v>
      </c>
      <c r="P13" s="144">
        <v>0</v>
      </c>
      <c r="Q13" s="142">
        <v>0</v>
      </c>
      <c r="R13" s="143">
        <v>0</v>
      </c>
      <c r="S13" s="144">
        <v>0</v>
      </c>
      <c r="T13" s="142">
        <v>0</v>
      </c>
      <c r="U13" s="143">
        <v>0</v>
      </c>
      <c r="V13" s="144">
        <v>0</v>
      </c>
      <c r="W13" s="25">
        <f>SUM(E13:V13)</f>
        <v>256</v>
      </c>
      <c r="X13" s="100">
        <f>SMALL(E13:V13,1)</f>
        <v>0</v>
      </c>
      <c r="Y13" s="101">
        <f>SMALL(E13:V13,2)</f>
        <v>0</v>
      </c>
      <c r="Z13" s="101">
        <f>SMALL(E13:V13,3)</f>
        <v>0</v>
      </c>
      <c r="AA13" s="102">
        <f>SUM(X13:Z13)</f>
        <v>0</v>
      </c>
      <c r="AB13" s="29">
        <f>LARGE(E13:V13,1)</f>
        <v>32</v>
      </c>
      <c r="AC13" s="30">
        <f>LARGE(E13:V13,2)</f>
        <v>30</v>
      </c>
      <c r="AD13" s="30">
        <f>LARGE(E13:V13,3)</f>
        <v>29</v>
      </c>
      <c r="AE13" s="95">
        <f>SUM(AB13:AD13)</f>
        <v>91</v>
      </c>
      <c r="AF13" s="96">
        <f>SUM(W13-AA13+AE13)</f>
        <v>347</v>
      </c>
    </row>
    <row r="14" spans="1:32" x14ac:dyDescent="0.25">
      <c r="A14" s="14">
        <v>9</v>
      </c>
      <c r="B14" s="49" t="s">
        <v>25</v>
      </c>
      <c r="C14" s="50">
        <v>1874</v>
      </c>
      <c r="D14" s="51">
        <v>537</v>
      </c>
      <c r="E14" s="142">
        <v>0</v>
      </c>
      <c r="F14" s="143">
        <v>0</v>
      </c>
      <c r="G14" s="144">
        <v>0</v>
      </c>
      <c r="H14" s="39">
        <v>28</v>
      </c>
      <c r="I14" s="40">
        <v>32</v>
      </c>
      <c r="J14" s="41">
        <v>30</v>
      </c>
      <c r="K14" s="142">
        <v>0</v>
      </c>
      <c r="L14" s="143">
        <v>0</v>
      </c>
      <c r="M14" s="144">
        <v>0</v>
      </c>
      <c r="N14" s="39">
        <v>32</v>
      </c>
      <c r="O14" s="40">
        <v>30</v>
      </c>
      <c r="P14" s="41">
        <v>30</v>
      </c>
      <c r="Q14" s="142">
        <v>0</v>
      </c>
      <c r="R14" s="143">
        <v>0</v>
      </c>
      <c r="S14" s="144">
        <v>0</v>
      </c>
      <c r="T14" s="142">
        <v>0</v>
      </c>
      <c r="U14" s="143">
        <v>0</v>
      </c>
      <c r="V14" s="144">
        <v>0</v>
      </c>
      <c r="W14" s="25">
        <f>SUM(E14:V14)</f>
        <v>182</v>
      </c>
      <c r="X14" s="100">
        <f>SMALL(E14:V14,1)</f>
        <v>0</v>
      </c>
      <c r="Y14" s="101">
        <f>SMALL(E14:V14,2)</f>
        <v>0</v>
      </c>
      <c r="Z14" s="101">
        <f>SMALL(E14:V14,3)</f>
        <v>0</v>
      </c>
      <c r="AA14" s="102">
        <f>SUM(X14:Z14)</f>
        <v>0</v>
      </c>
      <c r="AB14" s="29">
        <f>LARGE(E14:V14,1)</f>
        <v>32</v>
      </c>
      <c r="AC14" s="30">
        <f>LARGE(E14:V14,2)</f>
        <v>32</v>
      </c>
      <c r="AD14" s="30">
        <f>LARGE(E14:V14,3)</f>
        <v>30</v>
      </c>
      <c r="AE14" s="95">
        <f>SUM(AB14:AD14)</f>
        <v>94</v>
      </c>
      <c r="AF14" s="96">
        <f>SUM(W14-AA14+AE14)</f>
        <v>276</v>
      </c>
    </row>
    <row r="15" spans="1:32" x14ac:dyDescent="0.25">
      <c r="A15" s="14">
        <v>10</v>
      </c>
      <c r="B15" s="49" t="s">
        <v>89</v>
      </c>
      <c r="C15" s="50">
        <v>16578</v>
      </c>
      <c r="D15" s="51">
        <v>588</v>
      </c>
      <c r="E15" s="142">
        <v>0</v>
      </c>
      <c r="F15" s="143">
        <v>0</v>
      </c>
      <c r="G15" s="144">
        <v>0</v>
      </c>
      <c r="H15" s="39">
        <v>25</v>
      </c>
      <c r="I15" s="40">
        <v>26</v>
      </c>
      <c r="J15" s="41">
        <v>24</v>
      </c>
      <c r="K15" s="39">
        <v>24</v>
      </c>
      <c r="L15" s="40">
        <v>24</v>
      </c>
      <c r="M15" s="41">
        <v>27</v>
      </c>
      <c r="N15" s="142">
        <v>0</v>
      </c>
      <c r="O15" s="143">
        <v>0</v>
      </c>
      <c r="P15" s="144">
        <v>0</v>
      </c>
      <c r="Q15" s="142">
        <v>0</v>
      </c>
      <c r="R15" s="143">
        <v>0</v>
      </c>
      <c r="S15" s="144">
        <v>0</v>
      </c>
      <c r="T15" s="142">
        <v>0</v>
      </c>
      <c r="U15" s="143">
        <v>0</v>
      </c>
      <c r="V15" s="144">
        <v>0</v>
      </c>
      <c r="W15" s="25">
        <f>SUM(E15:V15)</f>
        <v>150</v>
      </c>
      <c r="X15" s="100">
        <f>SMALL(E15:V15,1)</f>
        <v>0</v>
      </c>
      <c r="Y15" s="101">
        <f>SMALL(E15:V15,2)</f>
        <v>0</v>
      </c>
      <c r="Z15" s="101">
        <f>SMALL(E15:V15,3)</f>
        <v>0</v>
      </c>
      <c r="AA15" s="102">
        <f>SUM(X15:Z15)</f>
        <v>0</v>
      </c>
      <c r="AB15" s="29">
        <f>LARGE(E15:V15,1)</f>
        <v>27</v>
      </c>
      <c r="AC15" s="30">
        <f>LARGE(E15:V15,2)</f>
        <v>26</v>
      </c>
      <c r="AD15" s="30">
        <f>LARGE(E15:V15,3)</f>
        <v>25</v>
      </c>
      <c r="AE15" s="95">
        <f>SUM(AB15:AD15)</f>
        <v>78</v>
      </c>
      <c r="AF15" s="96">
        <f>SUM(W15-AA15+AE15)</f>
        <v>228</v>
      </c>
    </row>
    <row r="16" spans="1:32" x14ac:dyDescent="0.25">
      <c r="A16" s="14">
        <v>11</v>
      </c>
      <c r="B16" s="49" t="s">
        <v>63</v>
      </c>
      <c r="C16" s="50">
        <v>19902</v>
      </c>
      <c r="D16" s="51">
        <v>524</v>
      </c>
      <c r="E16" s="39">
        <v>25</v>
      </c>
      <c r="F16" s="40">
        <v>27</v>
      </c>
      <c r="G16" s="41">
        <v>24</v>
      </c>
      <c r="H16" s="39">
        <v>22</v>
      </c>
      <c r="I16" s="40">
        <v>25</v>
      </c>
      <c r="J16" s="41">
        <v>23</v>
      </c>
      <c r="K16" s="142">
        <v>0</v>
      </c>
      <c r="L16" s="143">
        <v>0</v>
      </c>
      <c r="M16" s="144">
        <v>0</v>
      </c>
      <c r="N16" s="142">
        <v>0</v>
      </c>
      <c r="O16" s="143">
        <v>0</v>
      </c>
      <c r="P16" s="144">
        <v>0</v>
      </c>
      <c r="Q16" s="142">
        <v>0</v>
      </c>
      <c r="R16" s="143">
        <v>0</v>
      </c>
      <c r="S16" s="144">
        <v>0</v>
      </c>
      <c r="T16" s="142">
        <v>0</v>
      </c>
      <c r="U16" s="143">
        <v>0</v>
      </c>
      <c r="V16" s="144">
        <v>0</v>
      </c>
      <c r="W16" s="25">
        <f>SUM(E16:V16)</f>
        <v>146</v>
      </c>
      <c r="X16" s="100">
        <f>SMALL(E16:V16,1)</f>
        <v>0</v>
      </c>
      <c r="Y16" s="101">
        <f>SMALL(E16:V16,2)</f>
        <v>0</v>
      </c>
      <c r="Z16" s="101">
        <f>SMALL(E16:V16,3)</f>
        <v>0</v>
      </c>
      <c r="AA16" s="102">
        <f>SUM(X16:Z16)</f>
        <v>0</v>
      </c>
      <c r="AB16" s="29">
        <f>LARGE(E16:V16,1)</f>
        <v>27</v>
      </c>
      <c r="AC16" s="30">
        <f>LARGE(E16:V16,2)</f>
        <v>25</v>
      </c>
      <c r="AD16" s="30">
        <f>LARGE(E16:V16,3)</f>
        <v>25</v>
      </c>
      <c r="AE16" s="95">
        <f>SUM(AB16:AD16)</f>
        <v>77</v>
      </c>
      <c r="AF16" s="96">
        <f>SUM(W16-AA16+AE16)</f>
        <v>223</v>
      </c>
    </row>
    <row r="17" spans="1:32" x14ac:dyDescent="0.25">
      <c r="A17" s="14">
        <v>12</v>
      </c>
      <c r="B17" s="54" t="s">
        <v>85</v>
      </c>
      <c r="C17" s="32">
        <v>21753</v>
      </c>
      <c r="D17" s="33">
        <v>550</v>
      </c>
      <c r="E17" s="39">
        <v>23</v>
      </c>
      <c r="F17" s="40">
        <v>24</v>
      </c>
      <c r="G17" s="41">
        <v>26</v>
      </c>
      <c r="H17" s="39">
        <v>21</v>
      </c>
      <c r="I17" s="40">
        <v>0</v>
      </c>
      <c r="J17" s="41">
        <v>25</v>
      </c>
      <c r="K17" s="142">
        <v>0</v>
      </c>
      <c r="L17" s="143">
        <v>0</v>
      </c>
      <c r="M17" s="144">
        <v>0</v>
      </c>
      <c r="N17" s="142">
        <v>0</v>
      </c>
      <c r="O17" s="143">
        <v>0</v>
      </c>
      <c r="P17" s="144">
        <v>0</v>
      </c>
      <c r="Q17" s="142">
        <v>0</v>
      </c>
      <c r="R17" s="143">
        <v>0</v>
      </c>
      <c r="S17" s="144">
        <v>0</v>
      </c>
      <c r="T17" s="142">
        <v>0</v>
      </c>
      <c r="U17" s="143">
        <v>0</v>
      </c>
      <c r="V17" s="144">
        <v>0</v>
      </c>
      <c r="W17" s="25">
        <f>SUM(E17:V17)</f>
        <v>119</v>
      </c>
      <c r="X17" s="100">
        <f>SMALL(E17:V17,1)</f>
        <v>0</v>
      </c>
      <c r="Y17" s="101">
        <f>SMALL(E17:V17,2)</f>
        <v>0</v>
      </c>
      <c r="Z17" s="101">
        <f>SMALL(E17:V17,3)</f>
        <v>0</v>
      </c>
      <c r="AA17" s="102">
        <f>SUM(X17:Z17)</f>
        <v>0</v>
      </c>
      <c r="AB17" s="29">
        <f>LARGE(E17:V17,1)</f>
        <v>26</v>
      </c>
      <c r="AC17" s="30">
        <f>LARGE(E17:V17,2)</f>
        <v>25</v>
      </c>
      <c r="AD17" s="30">
        <f>LARGE(I17:Z17,3)</f>
        <v>0</v>
      </c>
      <c r="AE17" s="95">
        <f>SUM(AB17:AD17)</f>
        <v>51</v>
      </c>
      <c r="AF17" s="96">
        <f>SUM(W17-AA17+AE17)</f>
        <v>170</v>
      </c>
    </row>
    <row r="18" spans="1:32" x14ac:dyDescent="0.25">
      <c r="A18" s="14">
        <v>13</v>
      </c>
      <c r="B18" s="49" t="s">
        <v>105</v>
      </c>
      <c r="C18" s="50">
        <v>11769</v>
      </c>
      <c r="D18" s="51">
        <v>559</v>
      </c>
      <c r="E18" s="142">
        <v>0</v>
      </c>
      <c r="F18" s="143">
        <v>0</v>
      </c>
      <c r="G18" s="144">
        <v>0</v>
      </c>
      <c r="H18" s="142">
        <v>0</v>
      </c>
      <c r="I18" s="143">
        <v>0</v>
      </c>
      <c r="J18" s="144">
        <v>0</v>
      </c>
      <c r="K18" s="142">
        <v>0</v>
      </c>
      <c r="L18" s="143">
        <v>0</v>
      </c>
      <c r="M18" s="144">
        <v>0</v>
      </c>
      <c r="N18" s="142">
        <v>0</v>
      </c>
      <c r="O18" s="143">
        <v>0</v>
      </c>
      <c r="P18" s="144">
        <v>0</v>
      </c>
      <c r="Q18" s="39">
        <v>28</v>
      </c>
      <c r="R18" s="40">
        <v>28</v>
      </c>
      <c r="S18" s="41">
        <v>29</v>
      </c>
      <c r="T18" s="142">
        <v>0</v>
      </c>
      <c r="U18" s="143">
        <v>0</v>
      </c>
      <c r="V18" s="144">
        <v>0</v>
      </c>
      <c r="W18" s="25">
        <f>SUM(E18:V18)</f>
        <v>85</v>
      </c>
      <c r="X18" s="100">
        <f>SMALL(E18:V18,1)</f>
        <v>0</v>
      </c>
      <c r="Y18" s="101">
        <f>SMALL(E18:V18,2)</f>
        <v>0</v>
      </c>
      <c r="Z18" s="101">
        <f>SMALL(E18:V18,3)</f>
        <v>0</v>
      </c>
      <c r="AA18" s="102">
        <f>SUM(X18:Z18)</f>
        <v>0</v>
      </c>
      <c r="AB18" s="29">
        <f>LARGE(E18:V18,1)</f>
        <v>29</v>
      </c>
      <c r="AC18" s="30">
        <f>LARGE(E18:V18,2)</f>
        <v>28</v>
      </c>
      <c r="AD18" s="30">
        <f>LARGE(E18:V18,3)</f>
        <v>28</v>
      </c>
      <c r="AE18" s="95">
        <f>SUM(AB18:AD18)</f>
        <v>85</v>
      </c>
      <c r="AF18" s="96">
        <f>SUM(W18-AA18+AE18)</f>
        <v>170</v>
      </c>
    </row>
    <row r="19" spans="1:32" x14ac:dyDescent="0.25">
      <c r="A19" s="14">
        <v>13</v>
      </c>
      <c r="B19" s="54" t="s">
        <v>99</v>
      </c>
      <c r="C19" s="32">
        <v>2635</v>
      </c>
      <c r="D19" s="33">
        <v>553</v>
      </c>
      <c r="E19" s="142">
        <v>0</v>
      </c>
      <c r="F19" s="143">
        <v>0</v>
      </c>
      <c r="G19" s="144">
        <v>0</v>
      </c>
      <c r="H19" s="142">
        <v>0</v>
      </c>
      <c r="I19" s="143">
        <v>0</v>
      </c>
      <c r="J19" s="144">
        <v>0</v>
      </c>
      <c r="K19" s="39">
        <v>26</v>
      </c>
      <c r="L19" s="40">
        <v>28</v>
      </c>
      <c r="M19" s="41">
        <v>20</v>
      </c>
      <c r="N19" s="142">
        <v>0</v>
      </c>
      <c r="O19" s="143">
        <v>0</v>
      </c>
      <c r="P19" s="144">
        <v>0</v>
      </c>
      <c r="Q19" s="142">
        <v>0</v>
      </c>
      <c r="R19" s="143">
        <v>0</v>
      </c>
      <c r="S19" s="144">
        <v>0</v>
      </c>
      <c r="T19" s="142">
        <v>0</v>
      </c>
      <c r="U19" s="143">
        <v>0</v>
      </c>
      <c r="V19" s="144">
        <v>0</v>
      </c>
      <c r="W19" s="25">
        <f>SUM(E19:V19)</f>
        <v>74</v>
      </c>
      <c r="X19" s="100">
        <f>SMALL(E19:V19,1)</f>
        <v>0</v>
      </c>
      <c r="Y19" s="101">
        <f>SMALL(E19:V19,2)</f>
        <v>0</v>
      </c>
      <c r="Z19" s="101">
        <f>SMALL(E19:V19,3)</f>
        <v>0</v>
      </c>
      <c r="AA19" s="102">
        <f>SUM(X19:Z19)</f>
        <v>0</v>
      </c>
      <c r="AB19" s="29">
        <f>LARGE(E19:V19,1)</f>
        <v>28</v>
      </c>
      <c r="AC19" s="30">
        <f>LARGE(E19:V19,2)</f>
        <v>26</v>
      </c>
      <c r="AD19" s="30">
        <f>LARGE(I19:Z19,3)</f>
        <v>26</v>
      </c>
      <c r="AE19" s="95">
        <f>SUM(AB19:AD19)</f>
        <v>80</v>
      </c>
      <c r="AF19" s="96">
        <f>SUM(W19-AA19+AE19)</f>
        <v>154</v>
      </c>
    </row>
    <row r="20" spans="1:32" x14ac:dyDescent="0.25">
      <c r="A20" s="14">
        <v>14</v>
      </c>
      <c r="B20" s="54" t="s">
        <v>79</v>
      </c>
      <c r="C20" s="38">
        <v>12440</v>
      </c>
      <c r="D20" s="51">
        <v>516</v>
      </c>
      <c r="E20" s="142">
        <v>0</v>
      </c>
      <c r="F20" s="143">
        <v>0</v>
      </c>
      <c r="G20" s="144">
        <v>0</v>
      </c>
      <c r="H20" s="142">
        <v>0</v>
      </c>
      <c r="I20" s="143">
        <v>0</v>
      </c>
      <c r="J20" s="144">
        <v>0</v>
      </c>
      <c r="K20" s="142">
        <v>0</v>
      </c>
      <c r="L20" s="143">
        <v>0</v>
      </c>
      <c r="M20" s="144">
        <v>0</v>
      </c>
      <c r="N20" s="142">
        <v>0</v>
      </c>
      <c r="O20" s="143">
        <v>0</v>
      </c>
      <c r="P20" s="144">
        <v>0</v>
      </c>
      <c r="Q20" s="39">
        <v>25</v>
      </c>
      <c r="R20" s="40">
        <v>25</v>
      </c>
      <c r="S20" s="41">
        <v>26</v>
      </c>
      <c r="T20" s="142">
        <v>0</v>
      </c>
      <c r="U20" s="143">
        <v>0</v>
      </c>
      <c r="V20" s="144">
        <v>0</v>
      </c>
      <c r="W20" s="25">
        <f>SUM(E20:V20)</f>
        <v>76</v>
      </c>
      <c r="X20" s="100">
        <f>SMALL(E20:V20,1)</f>
        <v>0</v>
      </c>
      <c r="Y20" s="101">
        <f>SMALL(E20:V20,2)</f>
        <v>0</v>
      </c>
      <c r="Z20" s="101">
        <f>SMALL(E20:V20,3)</f>
        <v>0</v>
      </c>
      <c r="AA20" s="102">
        <f>SUM(X20:Z20)</f>
        <v>0</v>
      </c>
      <c r="AB20" s="29">
        <f>LARGE(E20:V20,1)</f>
        <v>26</v>
      </c>
      <c r="AC20" s="30">
        <f>LARGE(E20:V20,2)</f>
        <v>25</v>
      </c>
      <c r="AD20" s="30">
        <f>LARGE(E20:V20,3)</f>
        <v>25</v>
      </c>
      <c r="AE20" s="95">
        <f>SUM(AB20:AD20)</f>
        <v>76</v>
      </c>
      <c r="AF20" s="96">
        <f>SUM(W20-AA20+AE20)</f>
        <v>152</v>
      </c>
    </row>
    <row r="21" spans="1:32" hidden="1" x14ac:dyDescent="0.25">
      <c r="A21" s="14">
        <v>15</v>
      </c>
      <c r="B21" s="55"/>
      <c r="C21" s="43"/>
      <c r="D21" s="141"/>
      <c r="E21" s="39"/>
      <c r="F21" s="40"/>
      <c r="G21" s="41"/>
      <c r="H21" s="39"/>
      <c r="I21" s="40"/>
      <c r="J21" s="41"/>
      <c r="K21" s="39"/>
      <c r="L21" s="42"/>
      <c r="M21" s="41"/>
      <c r="N21" s="39"/>
      <c r="O21" s="40"/>
      <c r="P21" s="41"/>
      <c r="Q21" s="39"/>
      <c r="R21" s="40"/>
      <c r="S21" s="41"/>
      <c r="T21" s="39"/>
      <c r="U21" s="40"/>
      <c r="V21" s="41"/>
      <c r="W21" s="25">
        <f t="shared" ref="W21:W24" si="0">SUM(E21:V21)</f>
        <v>0</v>
      </c>
      <c r="X21" s="100" t="e">
        <f t="shared" ref="X21:X24" si="1">SMALL(E21:V21,1)</f>
        <v>#NUM!</v>
      </c>
      <c r="Y21" s="101" t="e">
        <f t="shared" ref="Y21:Y24" si="2">SMALL(E21:V21,2)</f>
        <v>#NUM!</v>
      </c>
      <c r="Z21" s="101" t="e">
        <f t="shared" ref="Z21:Z24" si="3">SMALL(E21:V21,3)</f>
        <v>#NUM!</v>
      </c>
      <c r="AA21" s="102" t="e">
        <f t="shared" ref="AA21:AA24" si="4">SUM(X21:Z21)</f>
        <v>#NUM!</v>
      </c>
      <c r="AB21" s="29" t="e">
        <f t="shared" ref="AB21:AB24" si="5">LARGE(E21:V21,1)</f>
        <v>#NUM!</v>
      </c>
      <c r="AC21" s="30" t="e">
        <f t="shared" ref="AC21:AC24" si="6">LARGE(E21:V21,2)</f>
        <v>#NUM!</v>
      </c>
      <c r="AD21" s="30" t="e">
        <f t="shared" ref="AD21:AD24" si="7">LARGE(E21:V21,3)</f>
        <v>#NUM!</v>
      </c>
      <c r="AE21" s="95" t="e">
        <f t="shared" ref="AE21:AE24" si="8">SUM(AB21:AD21)</f>
        <v>#NUM!</v>
      </c>
      <c r="AF21" s="96" t="e">
        <f t="shared" ref="AF21:AF24" si="9">SUM(W21-AA21+AE21)</f>
        <v>#NUM!</v>
      </c>
    </row>
    <row r="22" spans="1:32" hidden="1" x14ac:dyDescent="0.25">
      <c r="A22" s="14">
        <v>16</v>
      </c>
      <c r="B22" s="91"/>
      <c r="C22" s="67"/>
      <c r="D22" s="68"/>
      <c r="E22" s="39"/>
      <c r="F22" s="40"/>
      <c r="G22" s="41"/>
      <c r="H22" s="39"/>
      <c r="I22" s="42"/>
      <c r="J22" s="41"/>
      <c r="K22" s="39"/>
      <c r="L22" s="40"/>
      <c r="M22" s="41"/>
      <c r="N22" s="39"/>
      <c r="O22" s="40"/>
      <c r="P22" s="41"/>
      <c r="Q22" s="39"/>
      <c r="R22" s="40"/>
      <c r="S22" s="41"/>
      <c r="T22" s="39"/>
      <c r="U22" s="40"/>
      <c r="V22" s="41"/>
      <c r="W22" s="25">
        <f t="shared" si="0"/>
        <v>0</v>
      </c>
      <c r="X22" s="100" t="e">
        <f t="shared" si="1"/>
        <v>#NUM!</v>
      </c>
      <c r="Y22" s="101" t="e">
        <f t="shared" si="2"/>
        <v>#NUM!</v>
      </c>
      <c r="Z22" s="101" t="e">
        <f t="shared" si="3"/>
        <v>#NUM!</v>
      </c>
      <c r="AA22" s="102" t="e">
        <f t="shared" si="4"/>
        <v>#NUM!</v>
      </c>
      <c r="AB22" s="29" t="e">
        <f t="shared" si="5"/>
        <v>#NUM!</v>
      </c>
      <c r="AC22" s="30" t="e">
        <f t="shared" si="6"/>
        <v>#NUM!</v>
      </c>
      <c r="AD22" s="30" t="e">
        <f t="shared" si="7"/>
        <v>#NUM!</v>
      </c>
      <c r="AE22" s="95" t="e">
        <f t="shared" si="8"/>
        <v>#NUM!</v>
      </c>
      <c r="AF22" s="96" t="e">
        <f t="shared" si="9"/>
        <v>#NUM!</v>
      </c>
    </row>
    <row r="23" spans="1:32" hidden="1" x14ac:dyDescent="0.25">
      <c r="A23" s="14">
        <v>17</v>
      </c>
      <c r="B23" s="91"/>
      <c r="C23" s="67"/>
      <c r="D23" s="68"/>
      <c r="E23" s="39"/>
      <c r="F23" s="40"/>
      <c r="G23" s="41"/>
      <c r="H23" s="39"/>
      <c r="I23" s="40"/>
      <c r="J23" s="41"/>
      <c r="K23" s="39"/>
      <c r="L23" s="40"/>
      <c r="M23" s="41"/>
      <c r="N23" s="39"/>
      <c r="O23" s="40"/>
      <c r="P23" s="41"/>
      <c r="Q23" s="39"/>
      <c r="R23" s="40"/>
      <c r="S23" s="41"/>
      <c r="T23" s="39"/>
      <c r="U23" s="40"/>
      <c r="V23" s="41"/>
      <c r="W23" s="25">
        <f t="shared" si="0"/>
        <v>0</v>
      </c>
      <c r="X23" s="100" t="e">
        <f t="shared" si="1"/>
        <v>#NUM!</v>
      </c>
      <c r="Y23" s="101" t="e">
        <f t="shared" si="2"/>
        <v>#NUM!</v>
      </c>
      <c r="Z23" s="101" t="e">
        <f t="shared" si="3"/>
        <v>#NUM!</v>
      </c>
      <c r="AA23" s="102" t="e">
        <f t="shared" si="4"/>
        <v>#NUM!</v>
      </c>
      <c r="AB23" s="29" t="e">
        <f t="shared" si="5"/>
        <v>#NUM!</v>
      </c>
      <c r="AC23" s="30" t="e">
        <f t="shared" si="6"/>
        <v>#NUM!</v>
      </c>
      <c r="AD23" s="30" t="e">
        <f t="shared" si="7"/>
        <v>#NUM!</v>
      </c>
      <c r="AE23" s="95" t="e">
        <f t="shared" si="8"/>
        <v>#NUM!</v>
      </c>
      <c r="AF23" s="96" t="e">
        <f t="shared" si="9"/>
        <v>#NUM!</v>
      </c>
    </row>
    <row r="24" spans="1:32" ht="15.75" hidden="1" thickBot="1" x14ac:dyDescent="0.3">
      <c r="A24" s="14">
        <v>18</v>
      </c>
      <c r="B24" s="56"/>
      <c r="C24" s="57"/>
      <c r="D24" s="58"/>
      <c r="E24" s="39"/>
      <c r="F24" s="40"/>
      <c r="G24" s="41"/>
      <c r="H24" s="39"/>
      <c r="I24" s="40"/>
      <c r="J24" s="41"/>
      <c r="K24" s="39"/>
      <c r="L24" s="40"/>
      <c r="M24" s="41"/>
      <c r="N24" s="39"/>
      <c r="O24" s="40"/>
      <c r="P24" s="41"/>
      <c r="Q24" s="39"/>
      <c r="R24" s="40"/>
      <c r="S24" s="41"/>
      <c r="T24" s="45"/>
      <c r="U24" s="46"/>
      <c r="V24" s="47"/>
      <c r="W24" s="26">
        <f t="shared" si="0"/>
        <v>0</v>
      </c>
      <c r="X24" s="100" t="e">
        <f t="shared" si="1"/>
        <v>#NUM!</v>
      </c>
      <c r="Y24" s="101" t="e">
        <f t="shared" si="2"/>
        <v>#NUM!</v>
      </c>
      <c r="Z24" s="101" t="e">
        <f t="shared" si="3"/>
        <v>#NUM!</v>
      </c>
      <c r="AA24" s="102" t="e">
        <f t="shared" si="4"/>
        <v>#NUM!</v>
      </c>
      <c r="AB24" s="29" t="e">
        <f t="shared" si="5"/>
        <v>#NUM!</v>
      </c>
      <c r="AC24" s="30" t="e">
        <f t="shared" si="6"/>
        <v>#NUM!</v>
      </c>
      <c r="AD24" s="30" t="e">
        <f t="shared" si="7"/>
        <v>#NUM!</v>
      </c>
      <c r="AE24" s="95" t="e">
        <f t="shared" si="8"/>
        <v>#NUM!</v>
      </c>
      <c r="AF24" s="96" t="e">
        <f t="shared" si="9"/>
        <v>#NUM!</v>
      </c>
    </row>
    <row r="25" spans="1:32" s="3" customFormat="1" x14ac:dyDescent="0.25">
      <c r="E25" s="155">
        <v>10</v>
      </c>
      <c r="F25" s="155"/>
      <c r="G25" s="155"/>
      <c r="H25" s="155">
        <v>12</v>
      </c>
      <c r="I25" s="155"/>
      <c r="J25" s="155"/>
      <c r="K25" s="155">
        <v>9</v>
      </c>
      <c r="L25" s="155"/>
      <c r="M25" s="155"/>
      <c r="N25" s="155">
        <v>7</v>
      </c>
      <c r="O25" s="155"/>
      <c r="P25" s="155"/>
      <c r="Q25" s="155">
        <v>8</v>
      </c>
      <c r="R25" s="155"/>
      <c r="S25" s="155"/>
      <c r="T25" s="155">
        <v>4</v>
      </c>
      <c r="U25" s="155"/>
      <c r="V25" s="155"/>
      <c r="W25" s="17"/>
      <c r="AF25" s="4">
        <f>AVERAGE(E25:V25)</f>
        <v>8.3333333333333339</v>
      </c>
    </row>
    <row r="26" spans="1:32" x14ac:dyDescent="0.25">
      <c r="B26" s="156" t="s">
        <v>2</v>
      </c>
      <c r="C26" s="156"/>
      <c r="D26" s="156"/>
      <c r="E26" s="156"/>
      <c r="F26" s="156"/>
      <c r="G26" s="15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/>
      <c r="Y26"/>
      <c r="Z26"/>
      <c r="AA26"/>
      <c r="AB26"/>
      <c r="AC26"/>
      <c r="AD26"/>
      <c r="AE26"/>
    </row>
    <row r="27" spans="1:32" x14ac:dyDescent="0.25">
      <c r="B27" s="156"/>
      <c r="C27" s="156"/>
      <c r="D27" s="156"/>
      <c r="E27" s="156"/>
      <c r="F27" s="156"/>
      <c r="G27" s="15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/>
      <c r="Y27"/>
      <c r="Z27"/>
      <c r="AA27"/>
      <c r="AB27"/>
      <c r="AC27"/>
      <c r="AD27"/>
      <c r="AE27"/>
    </row>
    <row r="28" spans="1:32" x14ac:dyDescent="0.25">
      <c r="X28"/>
      <c r="Y28"/>
      <c r="Z28"/>
      <c r="AA28"/>
      <c r="AB28"/>
      <c r="AC28"/>
      <c r="AD28"/>
      <c r="AE28"/>
    </row>
    <row r="29" spans="1:32" x14ac:dyDescent="0.25">
      <c r="X29"/>
      <c r="Y29"/>
      <c r="Z29"/>
      <c r="AA29"/>
      <c r="AB29"/>
      <c r="AC29"/>
      <c r="AD29"/>
      <c r="AE29"/>
    </row>
    <row r="30" spans="1:32" x14ac:dyDescent="0.25">
      <c r="X30"/>
      <c r="Y30"/>
      <c r="Z30"/>
      <c r="AA30"/>
      <c r="AB30"/>
      <c r="AC30"/>
      <c r="AD30"/>
      <c r="AE30"/>
    </row>
    <row r="31" spans="1:32" x14ac:dyDescent="0.25">
      <c r="X31"/>
      <c r="Y31"/>
      <c r="Z31"/>
      <c r="AA31"/>
      <c r="AB31"/>
      <c r="AC31"/>
      <c r="AD31"/>
      <c r="AE31"/>
    </row>
    <row r="32" spans="1:32" x14ac:dyDescent="0.25">
      <c r="X32"/>
      <c r="Y32"/>
      <c r="Z32"/>
      <c r="AA32"/>
      <c r="AB32"/>
      <c r="AC32"/>
      <c r="AD32"/>
      <c r="AE32"/>
    </row>
  </sheetData>
  <sortState ref="B6:AF20">
    <sortCondition descending="1" ref="AF6:AF20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T25:V25"/>
    <mergeCell ref="B26:G27"/>
    <mergeCell ref="N4:P4"/>
    <mergeCell ref="Q4:S4"/>
    <mergeCell ref="T4:V4"/>
    <mergeCell ref="E25:G25"/>
    <mergeCell ref="H25:J25"/>
    <mergeCell ref="K25:M25"/>
    <mergeCell ref="N25:P25"/>
    <mergeCell ref="Q25:S25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1"/>
  <sheetViews>
    <sheetView zoomScale="90" zoomScaleNormal="90" workbookViewId="0">
      <selection activeCell="P31" sqref="P31"/>
    </sheetView>
  </sheetViews>
  <sheetFormatPr defaultRowHeight="15" x14ac:dyDescent="0.25"/>
  <cols>
    <col min="1" max="1" width="5.140625" customWidth="1"/>
    <col min="2" max="2" width="19.140625" customWidth="1"/>
    <col min="3" max="3" width="10.85546875" customWidth="1"/>
    <col min="4" max="4" width="8.7109375" customWidth="1"/>
    <col min="5" max="22" width="4.140625" style="1" customWidth="1"/>
    <col min="23" max="23" width="7.28515625" style="1" customWidth="1"/>
    <col min="24" max="26" width="4.140625" style="94" customWidth="1"/>
    <col min="27" max="27" width="7.140625" style="94" customWidth="1"/>
    <col min="28" max="30" width="4.140625" style="94" customWidth="1"/>
    <col min="31" max="31" width="7.140625" style="94" customWidth="1"/>
    <col min="32" max="32" width="7.85546875" customWidth="1"/>
  </cols>
  <sheetData>
    <row r="1" spans="1:32" ht="27" customHeight="1" x14ac:dyDescent="0.25">
      <c r="A1" s="182" t="s">
        <v>76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</row>
    <row r="2" spans="1:32" ht="20.25" customHeight="1" thickBot="1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 x14ac:dyDescent="0.25">
      <c r="A3" s="160"/>
      <c r="B3" s="160"/>
      <c r="C3" s="160"/>
      <c r="D3" s="160"/>
      <c r="E3" s="162" t="s">
        <v>24</v>
      </c>
      <c r="F3" s="163"/>
      <c r="G3" s="164"/>
      <c r="H3" s="162" t="s">
        <v>12</v>
      </c>
      <c r="I3" s="163"/>
      <c r="J3" s="164"/>
      <c r="K3" s="162" t="s">
        <v>12</v>
      </c>
      <c r="L3" s="163"/>
      <c r="M3" s="164"/>
      <c r="N3" s="162" t="s">
        <v>24</v>
      </c>
      <c r="O3" s="163"/>
      <c r="P3" s="164"/>
      <c r="Q3" s="162" t="s">
        <v>24</v>
      </c>
      <c r="R3" s="163"/>
      <c r="S3" s="164"/>
      <c r="T3" s="162" t="s">
        <v>12</v>
      </c>
      <c r="U3" s="163"/>
      <c r="V3" s="164"/>
      <c r="W3" s="165" t="s">
        <v>1</v>
      </c>
      <c r="X3" s="168" t="s">
        <v>11</v>
      </c>
      <c r="Y3" s="169"/>
      <c r="Z3" s="169"/>
      <c r="AA3" s="172" t="s">
        <v>9</v>
      </c>
      <c r="AB3" s="175" t="s">
        <v>56</v>
      </c>
      <c r="AC3" s="176"/>
      <c r="AD3" s="176"/>
      <c r="AE3" s="179" t="s">
        <v>57</v>
      </c>
      <c r="AF3" s="165" t="s">
        <v>10</v>
      </c>
    </row>
    <row r="4" spans="1:32" ht="20.25" customHeight="1" thickBot="1" x14ac:dyDescent="0.3">
      <c r="A4" s="161"/>
      <c r="B4" s="161"/>
      <c r="C4" s="161"/>
      <c r="D4" s="161"/>
      <c r="E4" s="157">
        <v>43505</v>
      </c>
      <c r="F4" s="158"/>
      <c r="G4" s="159"/>
      <c r="H4" s="157">
        <v>43526</v>
      </c>
      <c r="I4" s="158"/>
      <c r="J4" s="159"/>
      <c r="K4" s="157">
        <v>43589</v>
      </c>
      <c r="L4" s="158"/>
      <c r="M4" s="159"/>
      <c r="N4" s="157">
        <v>43624</v>
      </c>
      <c r="O4" s="158"/>
      <c r="P4" s="159"/>
      <c r="Q4" s="157">
        <v>43708</v>
      </c>
      <c r="R4" s="158"/>
      <c r="S4" s="159"/>
      <c r="T4" s="157">
        <v>43771</v>
      </c>
      <c r="U4" s="158"/>
      <c r="V4" s="159"/>
      <c r="W4" s="166"/>
      <c r="X4" s="170"/>
      <c r="Y4" s="171"/>
      <c r="Z4" s="171"/>
      <c r="AA4" s="173"/>
      <c r="AB4" s="177"/>
      <c r="AC4" s="178"/>
      <c r="AD4" s="178"/>
      <c r="AE4" s="180"/>
      <c r="AF4" s="166"/>
    </row>
    <row r="5" spans="1:32" s="2" customFormat="1" ht="45" customHeight="1" thickBot="1" x14ac:dyDescent="0.3">
      <c r="A5" s="103" t="s">
        <v>0</v>
      </c>
      <c r="B5" s="48" t="s">
        <v>4</v>
      </c>
      <c r="C5" s="12" t="s">
        <v>3</v>
      </c>
      <c r="D5" s="18" t="s">
        <v>5</v>
      </c>
      <c r="E5" s="78">
        <v>1</v>
      </c>
      <c r="F5" s="79">
        <v>2</v>
      </c>
      <c r="G5" s="80">
        <v>3</v>
      </c>
      <c r="H5" s="78">
        <v>1</v>
      </c>
      <c r="I5" s="79">
        <v>2</v>
      </c>
      <c r="J5" s="80">
        <v>3</v>
      </c>
      <c r="K5" s="78">
        <v>1</v>
      </c>
      <c r="L5" s="81">
        <v>2</v>
      </c>
      <c r="M5" s="80">
        <v>3</v>
      </c>
      <c r="N5" s="78">
        <v>1</v>
      </c>
      <c r="O5" s="79">
        <v>2</v>
      </c>
      <c r="P5" s="80">
        <v>3</v>
      </c>
      <c r="Q5" s="78">
        <v>1</v>
      </c>
      <c r="R5" s="79">
        <v>2</v>
      </c>
      <c r="S5" s="80">
        <v>3</v>
      </c>
      <c r="T5" s="78">
        <v>1</v>
      </c>
      <c r="U5" s="79">
        <v>2</v>
      </c>
      <c r="V5" s="80">
        <v>3</v>
      </c>
      <c r="W5" s="166"/>
      <c r="X5" s="104" t="s">
        <v>6</v>
      </c>
      <c r="Y5" s="105" t="s">
        <v>7</v>
      </c>
      <c r="Z5" s="105" t="s">
        <v>8</v>
      </c>
      <c r="AA5" s="173"/>
      <c r="AB5" s="106" t="s">
        <v>58</v>
      </c>
      <c r="AC5" s="107" t="s">
        <v>59</v>
      </c>
      <c r="AD5" s="107" t="s">
        <v>60</v>
      </c>
      <c r="AE5" s="180"/>
      <c r="AF5" s="166"/>
    </row>
    <row r="6" spans="1:32" x14ac:dyDescent="0.25">
      <c r="A6" s="108">
        <v>1</v>
      </c>
      <c r="B6" s="137" t="s">
        <v>32</v>
      </c>
      <c r="C6" s="139">
        <v>6324</v>
      </c>
      <c r="D6" s="140">
        <v>419</v>
      </c>
      <c r="E6" s="82">
        <v>35</v>
      </c>
      <c r="F6" s="83">
        <v>35</v>
      </c>
      <c r="G6" s="84">
        <v>35</v>
      </c>
      <c r="H6" s="82">
        <v>32</v>
      </c>
      <c r="I6" s="83">
        <v>35</v>
      </c>
      <c r="J6" s="84">
        <v>20</v>
      </c>
      <c r="K6" s="82">
        <v>35</v>
      </c>
      <c r="L6" s="77">
        <v>35</v>
      </c>
      <c r="M6" s="84">
        <v>35</v>
      </c>
      <c r="N6" s="82">
        <v>35</v>
      </c>
      <c r="O6" s="77">
        <v>35</v>
      </c>
      <c r="P6" s="84">
        <v>32</v>
      </c>
      <c r="Q6" s="82">
        <v>32</v>
      </c>
      <c r="R6" s="83">
        <v>35</v>
      </c>
      <c r="S6" s="84">
        <v>35</v>
      </c>
      <c r="T6" s="82">
        <v>35</v>
      </c>
      <c r="U6" s="83">
        <v>35</v>
      </c>
      <c r="V6" s="84">
        <v>35</v>
      </c>
      <c r="W6" s="85">
        <f>SUM(E6:V6)</f>
        <v>606</v>
      </c>
      <c r="X6" s="109">
        <f>SMALL(E6:V6,1)</f>
        <v>20</v>
      </c>
      <c r="Y6" s="110">
        <f>SMALL(E6:V6,2)</f>
        <v>32</v>
      </c>
      <c r="Z6" s="110">
        <f>SMALL(E6:V6,3)</f>
        <v>32</v>
      </c>
      <c r="AA6" s="111">
        <f>SUM(X6:Z6)</f>
        <v>84</v>
      </c>
      <c r="AB6" s="112">
        <f>LARGE(E6:V6,1)</f>
        <v>35</v>
      </c>
      <c r="AC6" s="113">
        <f>LARGE(E6:V6,2)</f>
        <v>35</v>
      </c>
      <c r="AD6" s="113">
        <f>LARGE(I6:Z6,3)</f>
        <v>35</v>
      </c>
      <c r="AE6" s="114">
        <f>SUM(AB6:AD6)</f>
        <v>105</v>
      </c>
      <c r="AF6" s="115">
        <f>SUM(W6-AA6+AE6)</f>
        <v>627</v>
      </c>
    </row>
    <row r="7" spans="1:32" x14ac:dyDescent="0.25">
      <c r="A7" s="14">
        <v>2</v>
      </c>
      <c r="B7" s="31" t="s">
        <v>26</v>
      </c>
      <c r="C7" s="32">
        <v>6216</v>
      </c>
      <c r="D7" s="33">
        <v>414</v>
      </c>
      <c r="E7" s="39">
        <v>26</v>
      </c>
      <c r="F7" s="40">
        <v>25</v>
      </c>
      <c r="G7" s="41">
        <v>29</v>
      </c>
      <c r="H7" s="39">
        <v>30</v>
      </c>
      <c r="I7" s="40">
        <v>29</v>
      </c>
      <c r="J7" s="41">
        <v>25</v>
      </c>
      <c r="K7" s="39">
        <v>30</v>
      </c>
      <c r="L7" s="42">
        <v>32</v>
      </c>
      <c r="M7" s="41">
        <v>32</v>
      </c>
      <c r="N7" s="39">
        <v>32</v>
      </c>
      <c r="O7" s="40">
        <v>32</v>
      </c>
      <c r="P7" s="41">
        <v>35</v>
      </c>
      <c r="Q7" s="39">
        <v>35</v>
      </c>
      <c r="R7" s="40">
        <v>32</v>
      </c>
      <c r="S7" s="41">
        <v>24</v>
      </c>
      <c r="T7" s="39">
        <v>32</v>
      </c>
      <c r="U7" s="40">
        <v>27</v>
      </c>
      <c r="V7" s="41">
        <v>32</v>
      </c>
      <c r="W7" s="25">
        <f>SUM(E7:V7)</f>
        <v>539</v>
      </c>
      <c r="X7" s="100">
        <f>SMALL(E7:V7,1)</f>
        <v>24</v>
      </c>
      <c r="Y7" s="101">
        <f>SMALL(E7:V7,2)</f>
        <v>25</v>
      </c>
      <c r="Z7" s="101">
        <f>SMALL(E7:V7,3)</f>
        <v>25</v>
      </c>
      <c r="AA7" s="102">
        <f>SUM(X7:Z7)</f>
        <v>74</v>
      </c>
      <c r="AB7" s="29">
        <f>LARGE(E7:V7,1)</f>
        <v>35</v>
      </c>
      <c r="AC7" s="30">
        <f>LARGE(E7:V7,2)</f>
        <v>35</v>
      </c>
      <c r="AD7" s="30">
        <f>LARGE(I7:Z7,3)</f>
        <v>35</v>
      </c>
      <c r="AE7" s="95">
        <f>SUM(AB7:AD7)</f>
        <v>105</v>
      </c>
      <c r="AF7" s="96">
        <f>SUM(W7-AA7+AE7)</f>
        <v>570</v>
      </c>
    </row>
    <row r="8" spans="1:32" x14ac:dyDescent="0.25">
      <c r="A8" s="14">
        <v>3</v>
      </c>
      <c r="B8" s="138" t="s">
        <v>25</v>
      </c>
      <c r="C8" s="50">
        <v>1874</v>
      </c>
      <c r="D8" s="51">
        <v>437</v>
      </c>
      <c r="E8" s="39">
        <v>28</v>
      </c>
      <c r="F8" s="40">
        <v>28</v>
      </c>
      <c r="G8" s="41">
        <v>27</v>
      </c>
      <c r="H8" s="39">
        <v>28</v>
      </c>
      <c r="I8" s="40">
        <v>30</v>
      </c>
      <c r="J8" s="41">
        <v>30</v>
      </c>
      <c r="K8" s="39">
        <v>32</v>
      </c>
      <c r="L8" s="42">
        <v>29</v>
      </c>
      <c r="M8" s="41">
        <v>30</v>
      </c>
      <c r="N8" s="39">
        <v>29</v>
      </c>
      <c r="O8" s="40">
        <v>30</v>
      </c>
      <c r="P8" s="41">
        <v>30</v>
      </c>
      <c r="Q8" s="39">
        <v>30</v>
      </c>
      <c r="R8" s="40">
        <v>29</v>
      </c>
      <c r="S8" s="41">
        <v>24</v>
      </c>
      <c r="T8" s="39">
        <v>30</v>
      </c>
      <c r="U8" s="40">
        <v>32</v>
      </c>
      <c r="V8" s="41">
        <v>28</v>
      </c>
      <c r="W8" s="25">
        <f>SUM(E8:V8)</f>
        <v>524</v>
      </c>
      <c r="X8" s="100">
        <f>SMALL(E8:V8,1)</f>
        <v>24</v>
      </c>
      <c r="Y8" s="101">
        <f>SMALL(E8:V8,2)</f>
        <v>27</v>
      </c>
      <c r="Z8" s="101">
        <f>SMALL(E8:V8,3)</f>
        <v>28</v>
      </c>
      <c r="AA8" s="102">
        <f>SUM(X8:Z8)</f>
        <v>79</v>
      </c>
      <c r="AB8" s="29">
        <f>LARGE(E8:V8,1)</f>
        <v>32</v>
      </c>
      <c r="AC8" s="30">
        <f>LARGE(E8:V8,2)</f>
        <v>32</v>
      </c>
      <c r="AD8" s="30">
        <f>LARGE(I8:Z8,3)</f>
        <v>32</v>
      </c>
      <c r="AE8" s="95">
        <f>SUM(AB8:AD8)</f>
        <v>96</v>
      </c>
      <c r="AF8" s="96">
        <f>SUM(W8-AA8+AE8)</f>
        <v>541</v>
      </c>
    </row>
    <row r="9" spans="1:32" x14ac:dyDescent="0.25">
      <c r="A9" s="14">
        <v>4</v>
      </c>
      <c r="B9" s="49" t="s">
        <v>80</v>
      </c>
      <c r="C9" s="50">
        <v>18340</v>
      </c>
      <c r="D9" s="51">
        <v>469</v>
      </c>
      <c r="E9" s="39">
        <v>24</v>
      </c>
      <c r="F9" s="40">
        <v>24</v>
      </c>
      <c r="G9" s="41">
        <v>19</v>
      </c>
      <c r="H9" s="39">
        <v>26</v>
      </c>
      <c r="I9" s="40">
        <v>25</v>
      </c>
      <c r="J9" s="41">
        <v>28</v>
      </c>
      <c r="K9" s="39">
        <v>27</v>
      </c>
      <c r="L9" s="42">
        <v>28</v>
      </c>
      <c r="M9" s="41">
        <v>29</v>
      </c>
      <c r="N9" s="39">
        <v>26</v>
      </c>
      <c r="O9" s="40">
        <v>28</v>
      </c>
      <c r="P9" s="41">
        <v>22</v>
      </c>
      <c r="Q9" s="39">
        <v>29</v>
      </c>
      <c r="R9" s="42">
        <v>28</v>
      </c>
      <c r="S9" s="41">
        <v>32</v>
      </c>
      <c r="T9" s="39">
        <v>29</v>
      </c>
      <c r="U9" s="40">
        <v>30</v>
      </c>
      <c r="V9" s="41">
        <v>30</v>
      </c>
      <c r="W9" s="25">
        <f>SUM(E9:V9)</f>
        <v>484</v>
      </c>
      <c r="X9" s="100">
        <f>SMALL(E9:V9,1)</f>
        <v>19</v>
      </c>
      <c r="Y9" s="101">
        <f>SMALL(E9:V9,2)</f>
        <v>22</v>
      </c>
      <c r="Z9" s="101">
        <f>SMALL(E9:V9,3)</f>
        <v>24</v>
      </c>
      <c r="AA9" s="102">
        <f>SUM(X9:Z9)</f>
        <v>65</v>
      </c>
      <c r="AB9" s="29">
        <f>LARGE(E9:V9,1)</f>
        <v>32</v>
      </c>
      <c r="AC9" s="30">
        <f>LARGE(E9:V9,2)</f>
        <v>30</v>
      </c>
      <c r="AD9" s="30">
        <f>LARGE(I9:Z9,3)</f>
        <v>30</v>
      </c>
      <c r="AE9" s="95">
        <f>SUM(AB9:AD9)</f>
        <v>92</v>
      </c>
      <c r="AF9" s="96">
        <f>SUM(W9-AA9+AE9)</f>
        <v>511</v>
      </c>
    </row>
    <row r="10" spans="1:32" x14ac:dyDescent="0.25">
      <c r="A10" s="14">
        <v>5</v>
      </c>
      <c r="B10" s="53" t="s">
        <v>77</v>
      </c>
      <c r="C10" s="50">
        <v>8529</v>
      </c>
      <c r="D10" s="51">
        <v>498</v>
      </c>
      <c r="E10" s="39">
        <v>27</v>
      </c>
      <c r="F10" s="40">
        <v>27</v>
      </c>
      <c r="G10" s="41">
        <v>24</v>
      </c>
      <c r="H10" s="39">
        <v>25</v>
      </c>
      <c r="I10" s="40">
        <v>27</v>
      </c>
      <c r="J10" s="41">
        <v>27</v>
      </c>
      <c r="K10" s="39">
        <v>25</v>
      </c>
      <c r="L10" s="42">
        <v>26</v>
      </c>
      <c r="M10" s="41">
        <v>26</v>
      </c>
      <c r="N10" s="39">
        <v>28</v>
      </c>
      <c r="O10" s="40">
        <v>27</v>
      </c>
      <c r="P10" s="41">
        <v>29</v>
      </c>
      <c r="Q10" s="39">
        <v>27</v>
      </c>
      <c r="R10" s="40">
        <v>30</v>
      </c>
      <c r="S10" s="41">
        <v>30</v>
      </c>
      <c r="T10" s="39">
        <v>27</v>
      </c>
      <c r="U10" s="40">
        <v>28</v>
      </c>
      <c r="V10" s="41">
        <v>27</v>
      </c>
      <c r="W10" s="25">
        <f>SUM(E10:V10)</f>
        <v>487</v>
      </c>
      <c r="X10" s="100">
        <f>SMALL(E10:V10,1)</f>
        <v>24</v>
      </c>
      <c r="Y10" s="101">
        <f>SMALL(E10:V10,2)</f>
        <v>25</v>
      </c>
      <c r="Z10" s="101">
        <f>SMALL(E10:V10,3)</f>
        <v>25</v>
      </c>
      <c r="AA10" s="102">
        <f>SUM(X10:Z10)</f>
        <v>74</v>
      </c>
      <c r="AB10" s="29">
        <f>LARGE(E10:V10,1)</f>
        <v>30</v>
      </c>
      <c r="AC10" s="30">
        <f>LARGE(E10:V10,2)</f>
        <v>30</v>
      </c>
      <c r="AD10" s="30">
        <f>LARGE(I10:Z10,3)</f>
        <v>30</v>
      </c>
      <c r="AE10" s="95">
        <f>SUM(AB10:AD10)</f>
        <v>90</v>
      </c>
      <c r="AF10" s="96">
        <f>SUM(W10-AA10+AE10)</f>
        <v>503</v>
      </c>
    </row>
    <row r="11" spans="1:32" x14ac:dyDescent="0.25">
      <c r="A11" s="14">
        <v>6</v>
      </c>
      <c r="B11" s="53" t="s">
        <v>53</v>
      </c>
      <c r="C11" s="50">
        <v>15104</v>
      </c>
      <c r="D11" s="51">
        <v>482</v>
      </c>
      <c r="E11" s="39">
        <v>29</v>
      </c>
      <c r="F11" s="40">
        <v>29</v>
      </c>
      <c r="G11" s="41">
        <v>26</v>
      </c>
      <c r="H11" s="39">
        <v>27</v>
      </c>
      <c r="I11" s="40">
        <v>24</v>
      </c>
      <c r="J11" s="41">
        <v>29</v>
      </c>
      <c r="K11" s="39">
        <v>28</v>
      </c>
      <c r="L11" s="42">
        <v>27</v>
      </c>
      <c r="M11" s="41">
        <v>27</v>
      </c>
      <c r="N11" s="39">
        <v>30</v>
      </c>
      <c r="O11" s="40">
        <v>29</v>
      </c>
      <c r="P11" s="41">
        <v>22</v>
      </c>
      <c r="Q11" s="142">
        <v>0</v>
      </c>
      <c r="R11" s="143">
        <v>0</v>
      </c>
      <c r="S11" s="144">
        <v>0</v>
      </c>
      <c r="T11" s="142">
        <v>0</v>
      </c>
      <c r="U11" s="145">
        <v>0</v>
      </c>
      <c r="V11" s="144">
        <v>0</v>
      </c>
      <c r="W11" s="25">
        <f>SUM(E11:V11)</f>
        <v>327</v>
      </c>
      <c r="X11" s="100">
        <f>SMALL(E11:V11,1)</f>
        <v>0</v>
      </c>
      <c r="Y11" s="101">
        <f>SMALL(E11:V11,2)</f>
        <v>0</v>
      </c>
      <c r="Z11" s="101">
        <f>SMALL(E11:V11,3)</f>
        <v>0</v>
      </c>
      <c r="AA11" s="102">
        <f>SUM(X11:Z11)</f>
        <v>0</v>
      </c>
      <c r="AB11" s="29">
        <f>LARGE(E11:V11,1)</f>
        <v>30</v>
      </c>
      <c r="AC11" s="30">
        <f>LARGE(E11:V11,2)</f>
        <v>29</v>
      </c>
      <c r="AD11" s="30">
        <f>LARGE(I11:Z11,3)</f>
        <v>29</v>
      </c>
      <c r="AE11" s="95">
        <f>SUM(AB11:AD11)</f>
        <v>88</v>
      </c>
      <c r="AF11" s="96">
        <f>SUM(W11-AA11+AE11)</f>
        <v>415</v>
      </c>
    </row>
    <row r="12" spans="1:32" x14ac:dyDescent="0.25">
      <c r="A12" s="14">
        <v>7</v>
      </c>
      <c r="B12" s="54" t="s">
        <v>79</v>
      </c>
      <c r="C12" s="38">
        <v>12440</v>
      </c>
      <c r="D12" s="33">
        <v>416</v>
      </c>
      <c r="E12" s="39">
        <v>25</v>
      </c>
      <c r="F12" s="40">
        <v>26</v>
      </c>
      <c r="G12" s="41">
        <v>25</v>
      </c>
      <c r="H12" s="39">
        <v>24</v>
      </c>
      <c r="I12" s="40">
        <v>26</v>
      </c>
      <c r="J12" s="41">
        <v>26</v>
      </c>
      <c r="K12" s="39">
        <v>26</v>
      </c>
      <c r="L12" s="40">
        <v>21</v>
      </c>
      <c r="M12" s="41">
        <v>25</v>
      </c>
      <c r="N12" s="39">
        <v>21</v>
      </c>
      <c r="O12" s="40">
        <v>25</v>
      </c>
      <c r="P12" s="41">
        <v>27</v>
      </c>
      <c r="Q12" s="142">
        <v>0</v>
      </c>
      <c r="R12" s="145">
        <v>0</v>
      </c>
      <c r="S12" s="144">
        <v>0</v>
      </c>
      <c r="T12" s="142">
        <v>0</v>
      </c>
      <c r="U12" s="145">
        <v>0</v>
      </c>
      <c r="V12" s="144">
        <v>0</v>
      </c>
      <c r="W12" s="25">
        <f>SUM(E12:V12)</f>
        <v>297</v>
      </c>
      <c r="X12" s="100">
        <f>SMALL(E12:V12,1)</f>
        <v>0</v>
      </c>
      <c r="Y12" s="101">
        <f>SMALL(E12:V12,2)</f>
        <v>0</v>
      </c>
      <c r="Z12" s="101">
        <f>SMALL(E12:V12,3)</f>
        <v>0</v>
      </c>
      <c r="AA12" s="102">
        <f>SUM(X12:Z12)</f>
        <v>0</v>
      </c>
      <c r="AB12" s="29">
        <f>LARGE(E12:V12,1)</f>
        <v>27</v>
      </c>
      <c r="AC12" s="30">
        <f>LARGE(E12:V12,2)</f>
        <v>26</v>
      </c>
      <c r="AD12" s="30">
        <f>LARGE(I12:Z12,3)</f>
        <v>26</v>
      </c>
      <c r="AE12" s="95">
        <f>SUM(AB12:AD12)</f>
        <v>79</v>
      </c>
      <c r="AF12" s="96">
        <f>SUM(W12-AA12+AE12)</f>
        <v>376</v>
      </c>
    </row>
    <row r="13" spans="1:32" x14ac:dyDescent="0.25">
      <c r="A13" s="14">
        <v>8</v>
      </c>
      <c r="B13" s="53" t="s">
        <v>31</v>
      </c>
      <c r="C13" s="50">
        <v>4990</v>
      </c>
      <c r="D13" s="51">
        <v>458</v>
      </c>
      <c r="E13" s="39">
        <v>23</v>
      </c>
      <c r="F13" s="40">
        <v>32</v>
      </c>
      <c r="G13" s="41">
        <v>30</v>
      </c>
      <c r="H13" s="39">
        <v>29</v>
      </c>
      <c r="I13" s="40">
        <v>32</v>
      </c>
      <c r="J13" s="41">
        <v>32</v>
      </c>
      <c r="K13" s="39">
        <v>29</v>
      </c>
      <c r="L13" s="40">
        <v>30</v>
      </c>
      <c r="M13" s="41">
        <v>28</v>
      </c>
      <c r="N13" s="134" t="s">
        <v>50</v>
      </c>
      <c r="O13" s="135" t="s">
        <v>50</v>
      </c>
      <c r="P13" s="136" t="s">
        <v>50</v>
      </c>
      <c r="Q13" s="142">
        <v>0</v>
      </c>
      <c r="R13" s="145">
        <v>0</v>
      </c>
      <c r="S13" s="144">
        <v>0</v>
      </c>
      <c r="T13" s="142">
        <v>0</v>
      </c>
      <c r="U13" s="145">
        <v>0</v>
      </c>
      <c r="V13" s="144">
        <v>0</v>
      </c>
      <c r="W13" s="25">
        <f>SUM(E13:V13)</f>
        <v>265</v>
      </c>
      <c r="X13" s="100">
        <f>SMALL(E13:V13,1)</f>
        <v>0</v>
      </c>
      <c r="Y13" s="101">
        <f>SMALL(E13:V13,2)</f>
        <v>0</v>
      </c>
      <c r="Z13" s="101">
        <f>SMALL(E13:V13,3)</f>
        <v>0</v>
      </c>
      <c r="AA13" s="102">
        <f>SUM(X13:Z13)</f>
        <v>0</v>
      </c>
      <c r="AB13" s="29">
        <f>LARGE(E13:V13,1)</f>
        <v>32</v>
      </c>
      <c r="AC13" s="30">
        <f>LARGE(E13:V13,2)</f>
        <v>32</v>
      </c>
      <c r="AD13" s="30">
        <f>LARGE(I13:Z13,3)</f>
        <v>32</v>
      </c>
      <c r="AE13" s="95">
        <f>SUM(AB13:AD13)</f>
        <v>96</v>
      </c>
      <c r="AF13" s="96">
        <f>SUM(W13-AA13+AE13)</f>
        <v>361</v>
      </c>
    </row>
    <row r="14" spans="1:32" x14ac:dyDescent="0.25">
      <c r="A14" s="14">
        <v>9</v>
      </c>
      <c r="B14" s="53" t="s">
        <v>78</v>
      </c>
      <c r="C14" s="50">
        <v>1505</v>
      </c>
      <c r="D14" s="51">
        <v>463</v>
      </c>
      <c r="E14" s="39">
        <v>30</v>
      </c>
      <c r="F14" s="40">
        <v>19</v>
      </c>
      <c r="G14" s="41">
        <v>28</v>
      </c>
      <c r="H14" s="39">
        <v>35</v>
      </c>
      <c r="I14" s="40">
        <v>28</v>
      </c>
      <c r="J14" s="41">
        <v>35</v>
      </c>
      <c r="K14" s="39">
        <v>24</v>
      </c>
      <c r="L14" s="40">
        <v>0</v>
      </c>
      <c r="M14" s="41">
        <v>0</v>
      </c>
      <c r="N14" s="142">
        <v>0</v>
      </c>
      <c r="O14" s="143">
        <v>0</v>
      </c>
      <c r="P14" s="144">
        <v>0</v>
      </c>
      <c r="Q14" s="142">
        <v>0</v>
      </c>
      <c r="R14" s="145">
        <v>0</v>
      </c>
      <c r="S14" s="144">
        <v>0</v>
      </c>
      <c r="T14" s="142">
        <v>0</v>
      </c>
      <c r="U14" s="145">
        <v>0</v>
      </c>
      <c r="V14" s="144">
        <v>0</v>
      </c>
      <c r="W14" s="25">
        <f>SUM(E14:V14)</f>
        <v>199</v>
      </c>
      <c r="X14" s="100">
        <f>SMALL(E14:V14,1)</f>
        <v>0</v>
      </c>
      <c r="Y14" s="101">
        <f>SMALL(E14:V14,2)</f>
        <v>0</v>
      </c>
      <c r="Z14" s="101">
        <f>SMALL(E14:V14,3)</f>
        <v>0</v>
      </c>
      <c r="AA14" s="102">
        <f>SUM(X14:Z14)</f>
        <v>0</v>
      </c>
      <c r="AB14" s="29">
        <f>LARGE(E14:V14,1)</f>
        <v>35</v>
      </c>
      <c r="AC14" s="30">
        <f>LARGE(E14:V14,2)</f>
        <v>35</v>
      </c>
      <c r="AD14" s="30">
        <f>LARGE(I14:Z14,3)</f>
        <v>28</v>
      </c>
      <c r="AE14" s="95">
        <f>SUM(AB14:AD14)</f>
        <v>98</v>
      </c>
      <c r="AF14" s="96">
        <f>SUM(W14-AA14+AE14)</f>
        <v>297</v>
      </c>
    </row>
    <row r="15" spans="1:32" x14ac:dyDescent="0.25">
      <c r="A15" s="14">
        <v>10</v>
      </c>
      <c r="B15" s="53" t="s">
        <v>100</v>
      </c>
      <c r="C15" s="50">
        <v>5142</v>
      </c>
      <c r="D15" s="51">
        <v>430</v>
      </c>
      <c r="E15" s="142">
        <v>0</v>
      </c>
      <c r="F15" s="147">
        <v>0</v>
      </c>
      <c r="G15" s="144">
        <v>0</v>
      </c>
      <c r="H15" s="142">
        <v>0</v>
      </c>
      <c r="I15" s="143">
        <v>0</v>
      </c>
      <c r="J15" s="144">
        <v>0</v>
      </c>
      <c r="K15" s="142">
        <v>0</v>
      </c>
      <c r="L15" s="145">
        <v>0</v>
      </c>
      <c r="M15" s="144">
        <v>0</v>
      </c>
      <c r="N15" s="39">
        <v>27</v>
      </c>
      <c r="O15" s="40">
        <v>26</v>
      </c>
      <c r="P15" s="41">
        <v>28</v>
      </c>
      <c r="Q15" s="39">
        <v>28</v>
      </c>
      <c r="R15" s="40">
        <v>26</v>
      </c>
      <c r="S15" s="41">
        <v>29</v>
      </c>
      <c r="T15" s="142">
        <v>0</v>
      </c>
      <c r="U15" s="145">
        <v>0</v>
      </c>
      <c r="V15" s="144">
        <v>0</v>
      </c>
      <c r="W15" s="25">
        <f>SUM(E15:V15)</f>
        <v>164</v>
      </c>
      <c r="X15" s="100">
        <f>SMALL(E15:V15,1)</f>
        <v>0</v>
      </c>
      <c r="Y15" s="101">
        <f>SMALL(E15:V15,2)</f>
        <v>0</v>
      </c>
      <c r="Z15" s="101">
        <f>SMALL(E15:V15,3)</f>
        <v>0</v>
      </c>
      <c r="AA15" s="102">
        <f>SUM(X15:Z15)</f>
        <v>0</v>
      </c>
      <c r="AB15" s="29">
        <f>LARGE(E15:V15,1)</f>
        <v>29</v>
      </c>
      <c r="AC15" s="30">
        <f>LARGE(E15:V15,2)</f>
        <v>28</v>
      </c>
      <c r="AD15" s="30">
        <f>LARGE(I15:Z15,3)</f>
        <v>28</v>
      </c>
      <c r="AE15" s="95">
        <f>SUM(AB15:AD15)</f>
        <v>85</v>
      </c>
      <c r="AF15" s="96">
        <f>SUM(W15-AA15+AE15)</f>
        <v>249</v>
      </c>
    </row>
    <row r="16" spans="1:32" x14ac:dyDescent="0.25">
      <c r="A16" s="14">
        <v>11</v>
      </c>
      <c r="B16" s="49" t="s">
        <v>34</v>
      </c>
      <c r="C16" s="50">
        <v>1961</v>
      </c>
      <c r="D16" s="51">
        <v>479</v>
      </c>
      <c r="E16" s="142">
        <v>0</v>
      </c>
      <c r="F16" s="143">
        <v>0</v>
      </c>
      <c r="G16" s="144">
        <v>0</v>
      </c>
      <c r="H16" s="142">
        <v>0</v>
      </c>
      <c r="I16" s="143">
        <v>0</v>
      </c>
      <c r="J16" s="144">
        <v>0</v>
      </c>
      <c r="K16" s="142">
        <v>0</v>
      </c>
      <c r="L16" s="143">
        <v>0</v>
      </c>
      <c r="M16" s="144">
        <v>0</v>
      </c>
      <c r="N16" s="142">
        <v>0</v>
      </c>
      <c r="O16" s="145">
        <v>0</v>
      </c>
      <c r="P16" s="144">
        <v>0</v>
      </c>
      <c r="Q16" s="142">
        <v>0</v>
      </c>
      <c r="R16" s="145">
        <v>0</v>
      </c>
      <c r="S16" s="144">
        <v>0</v>
      </c>
      <c r="T16" s="39">
        <v>28</v>
      </c>
      <c r="U16" s="42">
        <v>29</v>
      </c>
      <c r="V16" s="41">
        <v>29</v>
      </c>
      <c r="W16" s="25">
        <f>SUM(E16:V16)</f>
        <v>86</v>
      </c>
      <c r="X16" s="100">
        <f>SMALL(E16:V16,1)</f>
        <v>0</v>
      </c>
      <c r="Y16" s="101">
        <f>SMALL(E16:V16,2)</f>
        <v>0</v>
      </c>
      <c r="Z16" s="101">
        <f>SMALL(E16:V16,3)</f>
        <v>0</v>
      </c>
      <c r="AA16" s="102">
        <f>SUM(X16:Z16)</f>
        <v>0</v>
      </c>
      <c r="AB16" s="29">
        <f>LARGE(E16:V16,1)</f>
        <v>29</v>
      </c>
      <c r="AC16" s="30">
        <f>LARGE(E16:V16,2)</f>
        <v>29</v>
      </c>
      <c r="AD16" s="30">
        <f>LARGE(I16:Z16,3)</f>
        <v>29</v>
      </c>
      <c r="AE16" s="95">
        <f>SUM(AB16:AD16)</f>
        <v>87</v>
      </c>
      <c r="AF16" s="96">
        <f>SUM(W16-AA16+AE16)</f>
        <v>173</v>
      </c>
    </row>
    <row r="17" spans="1:32" x14ac:dyDescent="0.25">
      <c r="A17" s="14">
        <v>12</v>
      </c>
      <c r="B17" s="53" t="s">
        <v>30</v>
      </c>
      <c r="C17" s="50">
        <v>6455</v>
      </c>
      <c r="D17" s="51">
        <v>446</v>
      </c>
      <c r="E17" s="39">
        <v>32</v>
      </c>
      <c r="F17" s="42">
        <v>30</v>
      </c>
      <c r="G17" s="41">
        <v>32</v>
      </c>
      <c r="H17" s="142">
        <v>0</v>
      </c>
      <c r="I17" s="145">
        <v>0</v>
      </c>
      <c r="J17" s="144">
        <v>0</v>
      </c>
      <c r="K17" s="142">
        <v>0</v>
      </c>
      <c r="L17" s="145">
        <v>0</v>
      </c>
      <c r="M17" s="144">
        <v>0</v>
      </c>
      <c r="N17" s="142">
        <v>0</v>
      </c>
      <c r="O17" s="145">
        <v>0</v>
      </c>
      <c r="P17" s="144">
        <v>0</v>
      </c>
      <c r="Q17" s="142">
        <v>0</v>
      </c>
      <c r="R17" s="143">
        <v>0</v>
      </c>
      <c r="S17" s="144">
        <v>0</v>
      </c>
      <c r="T17" s="142">
        <v>0</v>
      </c>
      <c r="U17" s="145">
        <v>0</v>
      </c>
      <c r="V17" s="144">
        <v>0</v>
      </c>
      <c r="W17" s="25">
        <f>SUM(E17:V17)</f>
        <v>94</v>
      </c>
      <c r="X17" s="100">
        <f>SMALL(E17:V17,1)</f>
        <v>0</v>
      </c>
      <c r="Y17" s="101">
        <f>SMALL(E17:V17,2)</f>
        <v>0</v>
      </c>
      <c r="Z17" s="101">
        <f>SMALL(E17:V17,3)</f>
        <v>0</v>
      </c>
      <c r="AA17" s="102">
        <f>SUM(X17:Z17)</f>
        <v>0</v>
      </c>
      <c r="AB17" s="29">
        <f>LARGE(E17:V17,1)</f>
        <v>32</v>
      </c>
      <c r="AC17" s="30">
        <f>LARGE(E17:V17,2)</f>
        <v>32</v>
      </c>
      <c r="AD17" s="30">
        <f>LARGE(I17:Z17,3)</f>
        <v>0</v>
      </c>
      <c r="AE17" s="95">
        <f>SUM(AB17:AD17)</f>
        <v>64</v>
      </c>
      <c r="AF17" s="96">
        <f>SUM(W17-AA17+AE17)</f>
        <v>158</v>
      </c>
    </row>
    <row r="18" spans="1:32" x14ac:dyDescent="0.25">
      <c r="A18" s="14">
        <v>13</v>
      </c>
      <c r="B18" s="49" t="s">
        <v>28</v>
      </c>
      <c r="C18" s="50">
        <v>3011</v>
      </c>
      <c r="D18" s="51">
        <v>444</v>
      </c>
      <c r="E18" s="142">
        <v>0</v>
      </c>
      <c r="F18" s="145">
        <v>0</v>
      </c>
      <c r="G18" s="144">
        <v>0</v>
      </c>
      <c r="H18" s="142">
        <v>0</v>
      </c>
      <c r="I18" s="145">
        <v>0</v>
      </c>
      <c r="J18" s="144">
        <v>0</v>
      </c>
      <c r="K18" s="142">
        <v>0</v>
      </c>
      <c r="L18" s="145">
        <v>0</v>
      </c>
      <c r="M18" s="144">
        <v>0</v>
      </c>
      <c r="N18" s="142">
        <v>0</v>
      </c>
      <c r="O18" s="145">
        <v>0</v>
      </c>
      <c r="P18" s="144">
        <v>0</v>
      </c>
      <c r="Q18" s="39">
        <v>26</v>
      </c>
      <c r="R18" s="42">
        <v>27</v>
      </c>
      <c r="S18" s="41">
        <v>24</v>
      </c>
      <c r="T18" s="142">
        <v>0</v>
      </c>
      <c r="U18" s="143">
        <v>0</v>
      </c>
      <c r="V18" s="144">
        <v>0</v>
      </c>
      <c r="W18" s="25">
        <f>SUM(E18:V18)</f>
        <v>77</v>
      </c>
      <c r="X18" s="100">
        <f>SMALL(E18:V18,1)</f>
        <v>0</v>
      </c>
      <c r="Y18" s="101">
        <f>SMALL(E18:V18,2)</f>
        <v>0</v>
      </c>
      <c r="Z18" s="101">
        <f>SMALL(E18:V18,3)</f>
        <v>0</v>
      </c>
      <c r="AA18" s="102">
        <f>SUM(X18:Z18)</f>
        <v>0</v>
      </c>
      <c r="AB18" s="29">
        <f>LARGE(E18:V18,1)</f>
        <v>27</v>
      </c>
      <c r="AC18" s="30">
        <f>LARGE(E18:V18,2)</f>
        <v>26</v>
      </c>
      <c r="AD18" s="30">
        <f>LARGE(I18:Z18,3)</f>
        <v>26</v>
      </c>
      <c r="AE18" s="95">
        <f>SUM(AB18:AD18)</f>
        <v>79</v>
      </c>
      <c r="AF18" s="96">
        <f>SUM(W18-AA18+AE18)</f>
        <v>156</v>
      </c>
    </row>
    <row r="19" spans="1:32" hidden="1" x14ac:dyDescent="0.25">
      <c r="A19" s="14">
        <v>14</v>
      </c>
      <c r="B19" s="53"/>
      <c r="C19" s="50"/>
      <c r="D19" s="51"/>
      <c r="E19" s="39"/>
      <c r="F19" s="40"/>
      <c r="G19" s="41"/>
      <c r="H19" s="39"/>
      <c r="I19" s="40"/>
      <c r="J19" s="41"/>
      <c r="K19" s="39"/>
      <c r="L19" s="40"/>
      <c r="M19" s="41"/>
      <c r="N19" s="39"/>
      <c r="O19" s="40"/>
      <c r="P19" s="41"/>
      <c r="Q19" s="39"/>
      <c r="R19" s="40"/>
      <c r="S19" s="41"/>
      <c r="T19" s="39"/>
      <c r="U19" s="40"/>
      <c r="V19" s="41"/>
      <c r="W19" s="25">
        <f t="shared" ref="W18:W28" si="0">SUM(E19:V19)</f>
        <v>0</v>
      </c>
      <c r="X19" s="100" t="e">
        <f t="shared" ref="X18:X28" si="1">SMALL(E19:V19,1)</f>
        <v>#NUM!</v>
      </c>
      <c r="Y19" s="101" t="e">
        <f t="shared" ref="Y18:Y28" si="2">SMALL(E19:V19,2)</f>
        <v>#NUM!</v>
      </c>
      <c r="Z19" s="101" t="e">
        <f t="shared" ref="Z18:Z28" si="3">SMALL(E19:V19,3)</f>
        <v>#NUM!</v>
      </c>
      <c r="AA19" s="102" t="e">
        <f t="shared" ref="AA18:AA28" si="4">SUM(X19:Z19)</f>
        <v>#NUM!</v>
      </c>
      <c r="AB19" s="29" t="e">
        <f t="shared" ref="AB18:AB28" si="5">LARGE(E19:V19,1)</f>
        <v>#NUM!</v>
      </c>
      <c r="AC19" s="30" t="e">
        <f t="shared" ref="AC18:AC28" si="6">LARGE(E19:V19,2)</f>
        <v>#NUM!</v>
      </c>
      <c r="AD19" s="30" t="e">
        <f t="shared" ref="AD18:AD28" si="7">LARGE(I19:Z19,3)</f>
        <v>#NUM!</v>
      </c>
      <c r="AE19" s="95" t="e">
        <f t="shared" ref="AE18:AE28" si="8">SUM(AB19:AD19)</f>
        <v>#NUM!</v>
      </c>
      <c r="AF19" s="96" t="e">
        <f t="shared" ref="AF18:AF28" si="9">SUM(W19-AA19+AE19)</f>
        <v>#NUM!</v>
      </c>
    </row>
    <row r="20" spans="1:32" hidden="1" x14ac:dyDescent="0.25">
      <c r="A20" s="14">
        <v>15</v>
      </c>
      <c r="B20" s="55"/>
      <c r="C20" s="43"/>
      <c r="D20" s="44"/>
      <c r="E20" s="39"/>
      <c r="F20" s="40"/>
      <c r="G20" s="41"/>
      <c r="H20" s="39"/>
      <c r="I20" s="40"/>
      <c r="J20" s="41"/>
      <c r="K20" s="39"/>
      <c r="L20" s="40"/>
      <c r="M20" s="41"/>
      <c r="N20" s="39"/>
      <c r="O20" s="40"/>
      <c r="P20" s="41"/>
      <c r="Q20" s="39"/>
      <c r="R20" s="40"/>
      <c r="S20" s="41"/>
      <c r="T20" s="39"/>
      <c r="U20" s="40"/>
      <c r="V20" s="41"/>
      <c r="W20" s="25">
        <f t="shared" si="0"/>
        <v>0</v>
      </c>
      <c r="X20" s="100" t="e">
        <f t="shared" si="1"/>
        <v>#NUM!</v>
      </c>
      <c r="Y20" s="101" t="e">
        <f t="shared" si="2"/>
        <v>#NUM!</v>
      </c>
      <c r="Z20" s="101" t="e">
        <f t="shared" si="3"/>
        <v>#NUM!</v>
      </c>
      <c r="AA20" s="102" t="e">
        <f t="shared" si="4"/>
        <v>#NUM!</v>
      </c>
      <c r="AB20" s="29" t="e">
        <f t="shared" si="5"/>
        <v>#NUM!</v>
      </c>
      <c r="AC20" s="30" t="e">
        <f t="shared" si="6"/>
        <v>#NUM!</v>
      </c>
      <c r="AD20" s="30" t="e">
        <f t="shared" si="7"/>
        <v>#NUM!</v>
      </c>
      <c r="AE20" s="95" t="e">
        <f t="shared" si="8"/>
        <v>#NUM!</v>
      </c>
      <c r="AF20" s="96" t="e">
        <f t="shared" si="9"/>
        <v>#NUM!</v>
      </c>
    </row>
    <row r="21" spans="1:32" hidden="1" x14ac:dyDescent="0.25">
      <c r="A21" s="14">
        <v>16</v>
      </c>
      <c r="B21" s="53"/>
      <c r="C21" s="50"/>
      <c r="D21" s="51"/>
      <c r="E21" s="39"/>
      <c r="F21" s="40"/>
      <c r="G21" s="41"/>
      <c r="H21" s="39"/>
      <c r="I21" s="40"/>
      <c r="J21" s="41"/>
      <c r="K21" s="39"/>
      <c r="L21" s="40"/>
      <c r="M21" s="41"/>
      <c r="N21" s="39"/>
      <c r="O21" s="40"/>
      <c r="P21" s="41"/>
      <c r="Q21" s="39"/>
      <c r="R21" s="40"/>
      <c r="S21" s="41"/>
      <c r="T21" s="39"/>
      <c r="U21" s="40"/>
      <c r="V21" s="41"/>
      <c r="W21" s="25">
        <f t="shared" si="0"/>
        <v>0</v>
      </c>
      <c r="X21" s="100" t="e">
        <f t="shared" si="1"/>
        <v>#NUM!</v>
      </c>
      <c r="Y21" s="101" t="e">
        <f t="shared" si="2"/>
        <v>#NUM!</v>
      </c>
      <c r="Z21" s="101" t="e">
        <f t="shared" si="3"/>
        <v>#NUM!</v>
      </c>
      <c r="AA21" s="102" t="e">
        <f t="shared" si="4"/>
        <v>#NUM!</v>
      </c>
      <c r="AB21" s="29" t="e">
        <f t="shared" si="5"/>
        <v>#NUM!</v>
      </c>
      <c r="AC21" s="30" t="e">
        <f t="shared" si="6"/>
        <v>#NUM!</v>
      </c>
      <c r="AD21" s="30" t="e">
        <f t="shared" si="7"/>
        <v>#NUM!</v>
      </c>
      <c r="AE21" s="95" t="e">
        <f t="shared" si="8"/>
        <v>#NUM!</v>
      </c>
      <c r="AF21" s="96" t="e">
        <f t="shared" si="9"/>
        <v>#NUM!</v>
      </c>
    </row>
    <row r="22" spans="1:32" hidden="1" x14ac:dyDescent="0.25">
      <c r="A22" s="14">
        <v>17</v>
      </c>
      <c r="B22" s="53"/>
      <c r="C22" s="50"/>
      <c r="D22" s="51"/>
      <c r="E22" s="39"/>
      <c r="F22" s="40"/>
      <c r="G22" s="41"/>
      <c r="H22" s="39"/>
      <c r="I22" s="40"/>
      <c r="J22" s="41"/>
      <c r="K22" s="39"/>
      <c r="L22" s="40"/>
      <c r="M22" s="41"/>
      <c r="N22" s="39"/>
      <c r="O22" s="40"/>
      <c r="P22" s="41"/>
      <c r="Q22" s="39"/>
      <c r="R22" s="40"/>
      <c r="S22" s="41"/>
      <c r="T22" s="39"/>
      <c r="U22" s="40"/>
      <c r="V22" s="41"/>
      <c r="W22" s="25">
        <f t="shared" si="0"/>
        <v>0</v>
      </c>
      <c r="X22" s="100" t="e">
        <f t="shared" si="1"/>
        <v>#NUM!</v>
      </c>
      <c r="Y22" s="101" t="e">
        <f t="shared" si="2"/>
        <v>#NUM!</v>
      </c>
      <c r="Z22" s="101" t="e">
        <f t="shared" si="3"/>
        <v>#NUM!</v>
      </c>
      <c r="AA22" s="102" t="e">
        <f t="shared" si="4"/>
        <v>#NUM!</v>
      </c>
      <c r="AB22" s="29" t="e">
        <f t="shared" si="5"/>
        <v>#NUM!</v>
      </c>
      <c r="AC22" s="30" t="e">
        <f t="shared" si="6"/>
        <v>#NUM!</v>
      </c>
      <c r="AD22" s="30" t="e">
        <f t="shared" si="7"/>
        <v>#NUM!</v>
      </c>
      <c r="AE22" s="95" t="e">
        <f t="shared" si="8"/>
        <v>#NUM!</v>
      </c>
      <c r="AF22" s="96" t="e">
        <f t="shared" si="9"/>
        <v>#NUM!</v>
      </c>
    </row>
    <row r="23" spans="1:32" hidden="1" x14ac:dyDescent="0.25">
      <c r="A23" s="14">
        <v>18</v>
      </c>
      <c r="B23" s="53"/>
      <c r="C23" s="50"/>
      <c r="D23" s="51"/>
      <c r="E23" s="39"/>
      <c r="F23" s="40"/>
      <c r="G23" s="41"/>
      <c r="H23" s="39"/>
      <c r="I23" s="40"/>
      <c r="J23" s="41"/>
      <c r="K23" s="39"/>
      <c r="L23" s="40"/>
      <c r="M23" s="41"/>
      <c r="N23" s="39"/>
      <c r="O23" s="40"/>
      <c r="P23" s="41"/>
      <c r="Q23" s="39"/>
      <c r="R23" s="40"/>
      <c r="S23" s="41"/>
      <c r="T23" s="39"/>
      <c r="U23" s="40"/>
      <c r="V23" s="41"/>
      <c r="W23" s="25">
        <f t="shared" si="0"/>
        <v>0</v>
      </c>
      <c r="X23" s="100" t="e">
        <f t="shared" si="1"/>
        <v>#NUM!</v>
      </c>
      <c r="Y23" s="101" t="e">
        <f t="shared" si="2"/>
        <v>#NUM!</v>
      </c>
      <c r="Z23" s="101" t="e">
        <f t="shared" si="3"/>
        <v>#NUM!</v>
      </c>
      <c r="AA23" s="102" t="e">
        <f t="shared" si="4"/>
        <v>#NUM!</v>
      </c>
      <c r="AB23" s="29" t="e">
        <f t="shared" si="5"/>
        <v>#NUM!</v>
      </c>
      <c r="AC23" s="30" t="e">
        <f t="shared" si="6"/>
        <v>#NUM!</v>
      </c>
      <c r="AD23" s="30" t="e">
        <f t="shared" si="7"/>
        <v>#NUM!</v>
      </c>
      <c r="AE23" s="95" t="e">
        <f t="shared" si="8"/>
        <v>#NUM!</v>
      </c>
      <c r="AF23" s="96" t="e">
        <f t="shared" si="9"/>
        <v>#NUM!</v>
      </c>
    </row>
    <row r="24" spans="1:32" hidden="1" x14ac:dyDescent="0.25">
      <c r="A24" s="14">
        <v>19</v>
      </c>
      <c r="B24" s="53"/>
      <c r="C24" s="50"/>
      <c r="D24" s="51"/>
      <c r="E24" s="39"/>
      <c r="F24" s="40"/>
      <c r="G24" s="41"/>
      <c r="H24" s="39"/>
      <c r="I24" s="40"/>
      <c r="J24" s="41"/>
      <c r="K24" s="39"/>
      <c r="L24" s="40"/>
      <c r="M24" s="41"/>
      <c r="N24" s="39"/>
      <c r="O24" s="40"/>
      <c r="P24" s="41"/>
      <c r="Q24" s="39"/>
      <c r="R24" s="40"/>
      <c r="S24" s="41"/>
      <c r="T24" s="39"/>
      <c r="U24" s="40"/>
      <c r="V24" s="41"/>
      <c r="W24" s="25">
        <f t="shared" si="0"/>
        <v>0</v>
      </c>
      <c r="X24" s="100" t="e">
        <f t="shared" si="1"/>
        <v>#NUM!</v>
      </c>
      <c r="Y24" s="101" t="e">
        <f t="shared" si="2"/>
        <v>#NUM!</v>
      </c>
      <c r="Z24" s="101" t="e">
        <f t="shared" si="3"/>
        <v>#NUM!</v>
      </c>
      <c r="AA24" s="102" t="e">
        <f t="shared" si="4"/>
        <v>#NUM!</v>
      </c>
      <c r="AB24" s="29" t="e">
        <f t="shared" si="5"/>
        <v>#NUM!</v>
      </c>
      <c r="AC24" s="30" t="e">
        <f t="shared" si="6"/>
        <v>#NUM!</v>
      </c>
      <c r="AD24" s="30" t="e">
        <f t="shared" si="7"/>
        <v>#NUM!</v>
      </c>
      <c r="AE24" s="95" t="e">
        <f t="shared" si="8"/>
        <v>#NUM!</v>
      </c>
      <c r="AF24" s="96" t="e">
        <f t="shared" si="9"/>
        <v>#NUM!</v>
      </c>
    </row>
    <row r="25" spans="1:32" hidden="1" x14ac:dyDescent="0.25">
      <c r="A25" s="14">
        <v>20</v>
      </c>
      <c r="B25" s="53"/>
      <c r="C25" s="50"/>
      <c r="D25" s="51"/>
      <c r="E25" s="39"/>
      <c r="F25" s="40"/>
      <c r="G25" s="41"/>
      <c r="H25" s="39"/>
      <c r="I25" s="40"/>
      <c r="J25" s="41"/>
      <c r="K25" s="39"/>
      <c r="L25" s="40"/>
      <c r="M25" s="41"/>
      <c r="N25" s="39"/>
      <c r="O25" s="40"/>
      <c r="P25" s="41"/>
      <c r="Q25" s="39"/>
      <c r="R25" s="40"/>
      <c r="S25" s="41"/>
      <c r="T25" s="39"/>
      <c r="U25" s="40"/>
      <c r="V25" s="41"/>
      <c r="W25" s="25">
        <f t="shared" si="0"/>
        <v>0</v>
      </c>
      <c r="X25" s="100" t="e">
        <f t="shared" si="1"/>
        <v>#NUM!</v>
      </c>
      <c r="Y25" s="101" t="e">
        <f t="shared" si="2"/>
        <v>#NUM!</v>
      </c>
      <c r="Z25" s="101" t="e">
        <f t="shared" si="3"/>
        <v>#NUM!</v>
      </c>
      <c r="AA25" s="102" t="e">
        <f t="shared" si="4"/>
        <v>#NUM!</v>
      </c>
      <c r="AB25" s="29" t="e">
        <f t="shared" si="5"/>
        <v>#NUM!</v>
      </c>
      <c r="AC25" s="30" t="e">
        <f t="shared" si="6"/>
        <v>#NUM!</v>
      </c>
      <c r="AD25" s="30" t="e">
        <f t="shared" si="7"/>
        <v>#NUM!</v>
      </c>
      <c r="AE25" s="95" t="e">
        <f t="shared" si="8"/>
        <v>#NUM!</v>
      </c>
      <c r="AF25" s="96" t="e">
        <f t="shared" si="9"/>
        <v>#NUM!</v>
      </c>
    </row>
    <row r="26" spans="1:32" hidden="1" x14ac:dyDescent="0.25">
      <c r="A26" s="14">
        <v>21</v>
      </c>
      <c r="B26" s="53"/>
      <c r="C26" s="50"/>
      <c r="D26" s="51"/>
      <c r="E26" s="39"/>
      <c r="F26" s="40"/>
      <c r="G26" s="41"/>
      <c r="H26" s="39"/>
      <c r="I26" s="40"/>
      <c r="J26" s="41"/>
      <c r="K26" s="39"/>
      <c r="L26" s="40"/>
      <c r="M26" s="41"/>
      <c r="N26" s="39"/>
      <c r="O26" s="42"/>
      <c r="P26" s="41"/>
      <c r="Q26" s="39"/>
      <c r="R26" s="40"/>
      <c r="S26" s="41"/>
      <c r="T26" s="39"/>
      <c r="U26" s="40"/>
      <c r="V26" s="41"/>
      <c r="W26" s="25">
        <f t="shared" si="0"/>
        <v>0</v>
      </c>
      <c r="X26" s="100" t="e">
        <f t="shared" si="1"/>
        <v>#NUM!</v>
      </c>
      <c r="Y26" s="101" t="e">
        <f t="shared" si="2"/>
        <v>#NUM!</v>
      </c>
      <c r="Z26" s="101" t="e">
        <f t="shared" si="3"/>
        <v>#NUM!</v>
      </c>
      <c r="AA26" s="102" t="e">
        <f t="shared" si="4"/>
        <v>#NUM!</v>
      </c>
      <c r="AB26" s="29" t="e">
        <f t="shared" si="5"/>
        <v>#NUM!</v>
      </c>
      <c r="AC26" s="30" t="e">
        <f t="shared" si="6"/>
        <v>#NUM!</v>
      </c>
      <c r="AD26" s="30" t="e">
        <f t="shared" si="7"/>
        <v>#NUM!</v>
      </c>
      <c r="AE26" s="95" t="e">
        <f t="shared" si="8"/>
        <v>#NUM!</v>
      </c>
      <c r="AF26" s="96" t="e">
        <f t="shared" si="9"/>
        <v>#NUM!</v>
      </c>
    </row>
    <row r="27" spans="1:32" hidden="1" x14ac:dyDescent="0.25">
      <c r="A27" s="14">
        <v>22</v>
      </c>
      <c r="B27" s="49"/>
      <c r="C27" s="50"/>
      <c r="D27" s="51"/>
      <c r="E27" s="39"/>
      <c r="F27" s="40"/>
      <c r="G27" s="41"/>
      <c r="H27" s="39"/>
      <c r="I27" s="40"/>
      <c r="J27" s="41"/>
      <c r="K27" s="39"/>
      <c r="L27" s="40"/>
      <c r="M27" s="41"/>
      <c r="N27" s="39"/>
      <c r="O27" s="40"/>
      <c r="P27" s="41"/>
      <c r="Q27" s="39"/>
      <c r="R27" s="40"/>
      <c r="S27" s="41"/>
      <c r="T27" s="39"/>
      <c r="U27" s="40"/>
      <c r="V27" s="41"/>
      <c r="W27" s="25">
        <f t="shared" si="0"/>
        <v>0</v>
      </c>
      <c r="X27" s="100" t="e">
        <f t="shared" si="1"/>
        <v>#NUM!</v>
      </c>
      <c r="Y27" s="101" t="e">
        <f t="shared" si="2"/>
        <v>#NUM!</v>
      </c>
      <c r="Z27" s="101" t="e">
        <f t="shared" si="3"/>
        <v>#NUM!</v>
      </c>
      <c r="AA27" s="102" t="e">
        <f t="shared" si="4"/>
        <v>#NUM!</v>
      </c>
      <c r="AB27" s="29" t="e">
        <f t="shared" si="5"/>
        <v>#NUM!</v>
      </c>
      <c r="AC27" s="30" t="e">
        <f t="shared" si="6"/>
        <v>#NUM!</v>
      </c>
      <c r="AD27" s="30" t="e">
        <f t="shared" si="7"/>
        <v>#NUM!</v>
      </c>
      <c r="AE27" s="95" t="e">
        <f t="shared" si="8"/>
        <v>#NUM!</v>
      </c>
      <c r="AF27" s="96" t="e">
        <f t="shared" si="9"/>
        <v>#NUM!</v>
      </c>
    </row>
    <row r="28" spans="1:32" ht="15.75" hidden="1" thickBot="1" x14ac:dyDescent="0.3">
      <c r="A28" s="15">
        <v>23</v>
      </c>
      <c r="B28" s="64"/>
      <c r="C28" s="57"/>
      <c r="D28" s="58"/>
      <c r="E28" s="45"/>
      <c r="F28" s="46"/>
      <c r="G28" s="47"/>
      <c r="H28" s="45"/>
      <c r="I28" s="46"/>
      <c r="J28" s="47"/>
      <c r="K28" s="45"/>
      <c r="L28" s="46"/>
      <c r="M28" s="47"/>
      <c r="N28" s="45"/>
      <c r="O28" s="46"/>
      <c r="P28" s="47"/>
      <c r="Q28" s="45"/>
      <c r="R28" s="46"/>
      <c r="S28" s="47"/>
      <c r="T28" s="45"/>
      <c r="U28" s="46"/>
      <c r="V28" s="47"/>
      <c r="W28" s="26">
        <f t="shared" si="0"/>
        <v>0</v>
      </c>
      <c r="X28" s="116" t="e">
        <f t="shared" si="1"/>
        <v>#NUM!</v>
      </c>
      <c r="Y28" s="117" t="e">
        <f t="shared" si="2"/>
        <v>#NUM!</v>
      </c>
      <c r="Z28" s="117" t="e">
        <f t="shared" si="3"/>
        <v>#NUM!</v>
      </c>
      <c r="AA28" s="118" t="e">
        <f t="shared" si="4"/>
        <v>#NUM!</v>
      </c>
      <c r="AB28" s="119" t="e">
        <f t="shared" si="5"/>
        <v>#NUM!</v>
      </c>
      <c r="AC28" s="120" t="e">
        <f t="shared" si="6"/>
        <v>#NUM!</v>
      </c>
      <c r="AD28" s="120" t="e">
        <f t="shared" si="7"/>
        <v>#NUM!</v>
      </c>
      <c r="AE28" s="121" t="e">
        <f t="shared" si="8"/>
        <v>#NUM!</v>
      </c>
      <c r="AF28" s="97" t="e">
        <f t="shared" si="9"/>
        <v>#NUM!</v>
      </c>
    </row>
    <row r="29" spans="1:32" s="3" customFormat="1" x14ac:dyDescent="0.25">
      <c r="E29" s="155">
        <v>10</v>
      </c>
      <c r="F29" s="155"/>
      <c r="G29" s="155"/>
      <c r="H29" s="155">
        <v>9</v>
      </c>
      <c r="I29" s="155"/>
      <c r="J29" s="155"/>
      <c r="K29" s="155">
        <v>9</v>
      </c>
      <c r="L29" s="155"/>
      <c r="M29" s="155"/>
      <c r="N29" s="155">
        <v>9</v>
      </c>
      <c r="O29" s="155"/>
      <c r="P29" s="155"/>
      <c r="Q29" s="155">
        <v>7</v>
      </c>
      <c r="R29" s="155"/>
      <c r="S29" s="155"/>
      <c r="T29" s="155">
        <v>6</v>
      </c>
      <c r="U29" s="155"/>
      <c r="V29" s="155"/>
      <c r="W29" s="17"/>
      <c r="X29" s="94"/>
      <c r="Y29" s="94"/>
      <c r="Z29" s="94"/>
      <c r="AA29" s="94"/>
      <c r="AB29" s="94"/>
      <c r="AC29" s="94"/>
      <c r="AD29" s="94"/>
      <c r="AE29" s="94"/>
      <c r="AF29" s="4">
        <f>AVERAGE(E29:V29)</f>
        <v>8.3333333333333339</v>
      </c>
    </row>
    <row r="30" spans="1:32" x14ac:dyDescent="0.25">
      <c r="B30" s="156" t="s">
        <v>2</v>
      </c>
      <c r="C30" s="156"/>
      <c r="D30" s="156"/>
      <c r="E30" s="156"/>
      <c r="F30" s="156"/>
      <c r="G30" s="15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</row>
    <row r="31" spans="1:32" x14ac:dyDescent="0.25">
      <c r="B31" s="156"/>
      <c r="C31" s="156"/>
      <c r="D31" s="156"/>
      <c r="E31" s="156"/>
      <c r="F31" s="156"/>
      <c r="G31" s="15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</row>
  </sheetData>
  <sortState ref="B6:AF18">
    <sortCondition descending="1" ref="AF6:AF18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T29:V29"/>
    <mergeCell ref="B30:G31"/>
    <mergeCell ref="N4:P4"/>
    <mergeCell ref="Q4:S4"/>
    <mergeCell ref="T4:V4"/>
    <mergeCell ref="E29:G29"/>
    <mergeCell ref="H29:J29"/>
    <mergeCell ref="K29:M29"/>
    <mergeCell ref="N29:P29"/>
    <mergeCell ref="Q29:S29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4"/>
  <sheetViews>
    <sheetView tabSelected="1" zoomScale="90" zoomScaleNormal="90" zoomScaleSheetLayoutView="90" workbookViewId="0">
      <selection activeCell="W26" sqref="W26"/>
    </sheetView>
  </sheetViews>
  <sheetFormatPr defaultRowHeight="15" x14ac:dyDescent="0.25"/>
  <cols>
    <col min="1" max="1" width="5.140625" customWidth="1"/>
    <col min="2" max="2" width="21.85546875" customWidth="1"/>
    <col min="3" max="3" width="10.85546875" customWidth="1"/>
    <col min="4" max="4" width="8.7109375" customWidth="1"/>
    <col min="5" max="22" width="4.140625" style="1" customWidth="1"/>
    <col min="23" max="23" width="6.42578125" style="1" customWidth="1"/>
    <col min="24" max="26" width="4.140625" style="1" customWidth="1"/>
    <col min="27" max="27" width="7.140625" style="1" customWidth="1"/>
    <col min="28" max="30" width="4.140625" style="94" customWidth="1"/>
    <col min="31" max="31" width="7.140625" style="94" customWidth="1"/>
    <col min="32" max="32" width="7.85546875" customWidth="1"/>
  </cols>
  <sheetData>
    <row r="1" spans="1:34" ht="27" customHeight="1" x14ac:dyDescent="0.25">
      <c r="A1" s="183" t="s">
        <v>68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5"/>
      <c r="AH1" s="5"/>
    </row>
    <row r="2" spans="1:34" ht="20.25" customHeight="1" thickBot="1" x14ac:dyDescent="0.3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5"/>
      <c r="AH2" s="5"/>
    </row>
    <row r="3" spans="1:34" x14ac:dyDescent="0.25">
      <c r="A3" s="160"/>
      <c r="B3" s="160"/>
      <c r="C3" s="160"/>
      <c r="D3" s="160"/>
      <c r="E3" s="162" t="s">
        <v>24</v>
      </c>
      <c r="F3" s="163"/>
      <c r="G3" s="164"/>
      <c r="H3" s="162" t="s">
        <v>12</v>
      </c>
      <c r="I3" s="163"/>
      <c r="J3" s="164"/>
      <c r="K3" s="162" t="s">
        <v>12</v>
      </c>
      <c r="L3" s="163"/>
      <c r="M3" s="164"/>
      <c r="N3" s="162" t="s">
        <v>24</v>
      </c>
      <c r="O3" s="163"/>
      <c r="P3" s="164"/>
      <c r="Q3" s="162" t="s">
        <v>24</v>
      </c>
      <c r="R3" s="163"/>
      <c r="S3" s="164"/>
      <c r="T3" s="162" t="s">
        <v>12</v>
      </c>
      <c r="U3" s="163"/>
      <c r="V3" s="164"/>
      <c r="W3" s="165" t="s">
        <v>1</v>
      </c>
      <c r="X3" s="168" t="s">
        <v>11</v>
      </c>
      <c r="Y3" s="169"/>
      <c r="Z3" s="169"/>
      <c r="AA3" s="172" t="s">
        <v>9</v>
      </c>
      <c r="AB3" s="175" t="s">
        <v>56</v>
      </c>
      <c r="AC3" s="176"/>
      <c r="AD3" s="176"/>
      <c r="AE3" s="179" t="s">
        <v>57</v>
      </c>
      <c r="AF3" s="165" t="s">
        <v>10</v>
      </c>
    </row>
    <row r="4" spans="1:34" ht="15.75" thickBot="1" x14ac:dyDescent="0.3">
      <c r="A4" s="161"/>
      <c r="B4" s="161"/>
      <c r="C4" s="161"/>
      <c r="D4" s="161"/>
      <c r="E4" s="157">
        <v>43505</v>
      </c>
      <c r="F4" s="158"/>
      <c r="G4" s="159"/>
      <c r="H4" s="157">
        <v>43526</v>
      </c>
      <c r="I4" s="158"/>
      <c r="J4" s="159"/>
      <c r="K4" s="157">
        <v>43589</v>
      </c>
      <c r="L4" s="158"/>
      <c r="M4" s="159"/>
      <c r="N4" s="157">
        <v>43624</v>
      </c>
      <c r="O4" s="158"/>
      <c r="P4" s="159"/>
      <c r="Q4" s="157">
        <v>43708</v>
      </c>
      <c r="R4" s="158"/>
      <c r="S4" s="159"/>
      <c r="T4" s="157">
        <v>43771</v>
      </c>
      <c r="U4" s="158"/>
      <c r="V4" s="159"/>
      <c r="W4" s="166"/>
      <c r="X4" s="170"/>
      <c r="Y4" s="171"/>
      <c r="Z4" s="171"/>
      <c r="AA4" s="173"/>
      <c r="AB4" s="177"/>
      <c r="AC4" s="178"/>
      <c r="AD4" s="178"/>
      <c r="AE4" s="180"/>
      <c r="AF4" s="166"/>
    </row>
    <row r="5" spans="1:34" s="2" customFormat="1" ht="42" customHeight="1" thickBot="1" x14ac:dyDescent="0.3">
      <c r="A5" s="13" t="s">
        <v>0</v>
      </c>
      <c r="B5" s="48" t="s">
        <v>4</v>
      </c>
      <c r="C5" s="23" t="s">
        <v>3</v>
      </c>
      <c r="D5" s="52" t="s">
        <v>5</v>
      </c>
      <c r="E5" s="19">
        <v>1</v>
      </c>
      <c r="F5" s="20">
        <v>2</v>
      </c>
      <c r="G5" s="21">
        <v>3</v>
      </c>
      <c r="H5" s="19">
        <v>1</v>
      </c>
      <c r="I5" s="20">
        <v>2</v>
      </c>
      <c r="J5" s="21">
        <v>3</v>
      </c>
      <c r="K5" s="19">
        <v>1</v>
      </c>
      <c r="L5" s="22">
        <v>2</v>
      </c>
      <c r="M5" s="21">
        <v>3</v>
      </c>
      <c r="N5" s="19">
        <v>1</v>
      </c>
      <c r="O5" s="20">
        <v>2</v>
      </c>
      <c r="P5" s="21">
        <v>3</v>
      </c>
      <c r="Q5" s="19">
        <v>1</v>
      </c>
      <c r="R5" s="20">
        <v>2</v>
      </c>
      <c r="S5" s="21">
        <v>3</v>
      </c>
      <c r="T5" s="19">
        <v>1</v>
      </c>
      <c r="U5" s="20">
        <v>2</v>
      </c>
      <c r="V5" s="21">
        <v>3</v>
      </c>
      <c r="W5" s="167"/>
      <c r="X5" s="98" t="s">
        <v>6</v>
      </c>
      <c r="Y5" s="99" t="s">
        <v>7</v>
      </c>
      <c r="Z5" s="99" t="s">
        <v>8</v>
      </c>
      <c r="AA5" s="174"/>
      <c r="AB5" s="27" t="s">
        <v>58</v>
      </c>
      <c r="AC5" s="28" t="s">
        <v>59</v>
      </c>
      <c r="AD5" s="28" t="s">
        <v>60</v>
      </c>
      <c r="AE5" s="181"/>
      <c r="AF5" s="166"/>
    </row>
    <row r="6" spans="1:34" x14ac:dyDescent="0.25">
      <c r="A6" s="14">
        <v>1</v>
      </c>
      <c r="B6" s="66" t="s">
        <v>17</v>
      </c>
      <c r="C6" s="50">
        <v>2384</v>
      </c>
      <c r="D6" s="51">
        <v>275</v>
      </c>
      <c r="E6" s="34">
        <v>35</v>
      </c>
      <c r="F6" s="35">
        <v>35</v>
      </c>
      <c r="G6" s="36">
        <v>35</v>
      </c>
      <c r="H6" s="39">
        <v>32</v>
      </c>
      <c r="I6" s="40">
        <v>32</v>
      </c>
      <c r="J6" s="41">
        <v>30</v>
      </c>
      <c r="K6" s="39">
        <v>35</v>
      </c>
      <c r="L6" s="40">
        <v>35</v>
      </c>
      <c r="M6" s="41">
        <v>32</v>
      </c>
      <c r="N6" s="34">
        <v>28</v>
      </c>
      <c r="O6" s="35">
        <v>27</v>
      </c>
      <c r="P6" s="36">
        <v>32</v>
      </c>
      <c r="Q6" s="39">
        <v>32</v>
      </c>
      <c r="R6" s="40">
        <v>32</v>
      </c>
      <c r="S6" s="41">
        <v>30</v>
      </c>
      <c r="T6" s="142">
        <v>0</v>
      </c>
      <c r="U6" s="145">
        <v>0</v>
      </c>
      <c r="V6" s="144">
        <v>0</v>
      </c>
      <c r="W6" s="24">
        <f>SUM(E6:V6)</f>
        <v>482</v>
      </c>
      <c r="X6" s="100">
        <f>SMALL(E6:V6,1)</f>
        <v>0</v>
      </c>
      <c r="Y6" s="101">
        <f>SMALL(E6:V6,2)</f>
        <v>0</v>
      </c>
      <c r="Z6" s="101">
        <f>SMALL(E6:V6,3)</f>
        <v>0</v>
      </c>
      <c r="AA6" s="102">
        <f>SUM(X6:Z6)</f>
        <v>0</v>
      </c>
      <c r="AB6" s="29">
        <f>LARGE(E6:V6,1)</f>
        <v>35</v>
      </c>
      <c r="AC6" s="30">
        <f>LARGE(E6:V6,2)</f>
        <v>35</v>
      </c>
      <c r="AD6" s="30">
        <f>LARGE(I6:Z6,3)</f>
        <v>35</v>
      </c>
      <c r="AE6" s="95">
        <f>SUM(AB6:AD6)</f>
        <v>105</v>
      </c>
      <c r="AF6" s="96">
        <f>SUM(W6-AA6+AE6)</f>
        <v>587</v>
      </c>
    </row>
    <row r="7" spans="1:34" x14ac:dyDescent="0.25">
      <c r="A7" s="14">
        <v>2</v>
      </c>
      <c r="B7" s="31" t="s">
        <v>46</v>
      </c>
      <c r="C7" s="32">
        <v>16607</v>
      </c>
      <c r="D7" s="33">
        <v>339</v>
      </c>
      <c r="E7" s="39">
        <v>30</v>
      </c>
      <c r="F7" s="40">
        <v>30</v>
      </c>
      <c r="G7" s="41">
        <v>24</v>
      </c>
      <c r="H7" s="39">
        <v>28</v>
      </c>
      <c r="I7" s="40">
        <v>35</v>
      </c>
      <c r="J7" s="41">
        <v>35</v>
      </c>
      <c r="K7" s="39">
        <v>26</v>
      </c>
      <c r="L7" s="40">
        <v>27</v>
      </c>
      <c r="M7" s="41">
        <v>27</v>
      </c>
      <c r="N7" s="39">
        <v>29</v>
      </c>
      <c r="O7" s="40">
        <v>29</v>
      </c>
      <c r="P7" s="41">
        <v>28</v>
      </c>
      <c r="Q7" s="142">
        <v>0</v>
      </c>
      <c r="R7" s="145">
        <v>0</v>
      </c>
      <c r="S7" s="144">
        <v>0</v>
      </c>
      <c r="T7" s="34">
        <v>32</v>
      </c>
      <c r="U7" s="35">
        <v>35</v>
      </c>
      <c r="V7" s="36">
        <v>35</v>
      </c>
      <c r="W7" s="25">
        <f>SUM(E7:V7)</f>
        <v>450</v>
      </c>
      <c r="X7" s="100">
        <f>SMALL(E7:V7,1)</f>
        <v>0</v>
      </c>
      <c r="Y7" s="101">
        <f>SMALL(E7:V7,2)</f>
        <v>0</v>
      </c>
      <c r="Z7" s="101">
        <f>SMALL(E7:V7,3)</f>
        <v>0</v>
      </c>
      <c r="AA7" s="102">
        <f>SUM(X7:Z7)</f>
        <v>0</v>
      </c>
      <c r="AB7" s="29">
        <f>LARGE(E7:V7,1)</f>
        <v>35</v>
      </c>
      <c r="AC7" s="30">
        <f>LARGE(E7:V7,2)</f>
        <v>35</v>
      </c>
      <c r="AD7" s="30">
        <f>LARGE(I7:Z7,3)</f>
        <v>35</v>
      </c>
      <c r="AE7" s="95">
        <f>SUM(AB7:AD7)</f>
        <v>105</v>
      </c>
      <c r="AF7" s="96">
        <f>SUM(W7-AA7+AE7)</f>
        <v>555</v>
      </c>
    </row>
    <row r="8" spans="1:34" x14ac:dyDescent="0.25">
      <c r="A8" s="14">
        <v>3</v>
      </c>
      <c r="B8" s="66" t="s">
        <v>13</v>
      </c>
      <c r="C8" s="50">
        <v>6221</v>
      </c>
      <c r="D8" s="51">
        <v>279</v>
      </c>
      <c r="E8" s="39">
        <v>29</v>
      </c>
      <c r="F8" s="40">
        <v>29</v>
      </c>
      <c r="G8" s="41">
        <v>30</v>
      </c>
      <c r="H8" s="39">
        <v>30</v>
      </c>
      <c r="I8" s="40">
        <v>26</v>
      </c>
      <c r="J8" s="41">
        <v>29</v>
      </c>
      <c r="K8" s="39">
        <v>29</v>
      </c>
      <c r="L8" s="40">
        <v>29</v>
      </c>
      <c r="M8" s="41">
        <v>29</v>
      </c>
      <c r="N8" s="39">
        <v>30</v>
      </c>
      <c r="O8" s="40">
        <v>30</v>
      </c>
      <c r="P8" s="41">
        <v>27</v>
      </c>
      <c r="Q8" s="39">
        <v>30</v>
      </c>
      <c r="R8" s="42">
        <v>29</v>
      </c>
      <c r="S8" s="41">
        <v>29</v>
      </c>
      <c r="T8" s="34">
        <v>30</v>
      </c>
      <c r="U8" s="35">
        <v>30</v>
      </c>
      <c r="V8" s="36">
        <v>32</v>
      </c>
      <c r="W8" s="25">
        <f>SUM(E8:V8)</f>
        <v>527</v>
      </c>
      <c r="X8" s="100">
        <f>SMALL(E8:V8,1)</f>
        <v>26</v>
      </c>
      <c r="Y8" s="101">
        <f>SMALL(E8:V8,2)</f>
        <v>27</v>
      </c>
      <c r="Z8" s="101">
        <f>SMALL(E8:V8,3)</f>
        <v>29</v>
      </c>
      <c r="AA8" s="102">
        <f>SUM(X8:Z8)</f>
        <v>82</v>
      </c>
      <c r="AB8" s="29">
        <f>LARGE(E8:V8,1)</f>
        <v>32</v>
      </c>
      <c r="AC8" s="30">
        <f>LARGE(E8:V8,2)</f>
        <v>30</v>
      </c>
      <c r="AD8" s="30">
        <f>LARGE(I8:Z8,3)</f>
        <v>30</v>
      </c>
      <c r="AE8" s="95">
        <f>SUM(AB8:AD8)</f>
        <v>92</v>
      </c>
      <c r="AF8" s="96">
        <f>SUM(W8-AA8+AE8)</f>
        <v>537</v>
      </c>
    </row>
    <row r="9" spans="1:34" x14ac:dyDescent="0.25">
      <c r="A9" s="14">
        <v>4</v>
      </c>
      <c r="B9" s="54" t="s">
        <v>97</v>
      </c>
      <c r="C9" s="38">
        <v>11354</v>
      </c>
      <c r="D9" s="33">
        <v>220</v>
      </c>
      <c r="E9" s="39">
        <v>32</v>
      </c>
      <c r="F9" s="40">
        <v>32</v>
      </c>
      <c r="G9" s="41">
        <v>32</v>
      </c>
      <c r="H9" s="39">
        <v>35</v>
      </c>
      <c r="I9" s="40">
        <v>30</v>
      </c>
      <c r="J9" s="41">
        <v>32</v>
      </c>
      <c r="K9" s="39">
        <v>30</v>
      </c>
      <c r="L9" s="40">
        <v>30</v>
      </c>
      <c r="M9" s="41">
        <v>30</v>
      </c>
      <c r="N9" s="142">
        <v>0</v>
      </c>
      <c r="O9" s="143">
        <v>0</v>
      </c>
      <c r="P9" s="144">
        <v>0</v>
      </c>
      <c r="Q9" s="142">
        <v>0</v>
      </c>
      <c r="R9" s="143">
        <v>0</v>
      </c>
      <c r="S9" s="144">
        <v>0</v>
      </c>
      <c r="T9" s="39">
        <v>35</v>
      </c>
      <c r="U9" s="42">
        <v>32</v>
      </c>
      <c r="V9" s="41">
        <v>30</v>
      </c>
      <c r="W9" s="25">
        <f>SUM(E9:V9)</f>
        <v>380</v>
      </c>
      <c r="X9" s="100">
        <f>SMALL(E9:V9,1)</f>
        <v>0</v>
      </c>
      <c r="Y9" s="101">
        <f>SMALL(E9:V9,2)</f>
        <v>0</v>
      </c>
      <c r="Z9" s="101">
        <f>SMALL(E9:V9,3)</f>
        <v>0</v>
      </c>
      <c r="AA9" s="102">
        <f>SUM(X9:Z9)</f>
        <v>0</v>
      </c>
      <c r="AB9" s="29">
        <f>LARGE(E9:V9,1)</f>
        <v>35</v>
      </c>
      <c r="AC9" s="30">
        <f>LARGE(E9:V9,2)</f>
        <v>35</v>
      </c>
      <c r="AD9" s="30">
        <f>LARGE(I9:Z9,3)</f>
        <v>32</v>
      </c>
      <c r="AE9" s="95">
        <f>SUM(AB9:AD9)</f>
        <v>102</v>
      </c>
      <c r="AF9" s="96">
        <f>SUM(W9-AA9+AE9)</f>
        <v>482</v>
      </c>
    </row>
    <row r="10" spans="1:34" x14ac:dyDescent="0.25">
      <c r="A10" s="14">
        <v>5</v>
      </c>
      <c r="B10" s="49" t="s">
        <v>96</v>
      </c>
      <c r="C10" s="50">
        <v>3696</v>
      </c>
      <c r="D10" s="51">
        <v>250</v>
      </c>
      <c r="E10" s="142">
        <v>0</v>
      </c>
      <c r="F10" s="143">
        <v>0</v>
      </c>
      <c r="G10" s="144">
        <v>0</v>
      </c>
      <c r="H10" s="142">
        <v>0</v>
      </c>
      <c r="I10" s="143">
        <v>0</v>
      </c>
      <c r="J10" s="144">
        <v>0</v>
      </c>
      <c r="K10" s="39">
        <v>32</v>
      </c>
      <c r="L10" s="42">
        <v>32</v>
      </c>
      <c r="M10" s="41">
        <v>35</v>
      </c>
      <c r="N10" s="39">
        <v>32</v>
      </c>
      <c r="O10" s="40">
        <v>35</v>
      </c>
      <c r="P10" s="41">
        <v>35</v>
      </c>
      <c r="Q10" s="39">
        <v>28</v>
      </c>
      <c r="R10" s="42">
        <v>35</v>
      </c>
      <c r="S10" s="41">
        <v>32</v>
      </c>
      <c r="T10" s="150">
        <v>0</v>
      </c>
      <c r="U10" s="151">
        <v>0</v>
      </c>
      <c r="V10" s="153">
        <v>0</v>
      </c>
      <c r="W10" s="25">
        <f>SUM(E10:V10)</f>
        <v>296</v>
      </c>
      <c r="X10" s="100">
        <f>SMALL(E10:V10,1)</f>
        <v>0</v>
      </c>
      <c r="Y10" s="101">
        <f>SMALL(E10:V10,2)</f>
        <v>0</v>
      </c>
      <c r="Z10" s="101">
        <f>SMALL(E10:V10,3)</f>
        <v>0</v>
      </c>
      <c r="AA10" s="102">
        <f>SUM(X10:Z10)</f>
        <v>0</v>
      </c>
      <c r="AB10" s="29">
        <f>LARGE(E10:V10,1)</f>
        <v>35</v>
      </c>
      <c r="AC10" s="30">
        <f>LARGE(E10:V10,2)</f>
        <v>35</v>
      </c>
      <c r="AD10" s="30">
        <f>LARGE(I10:Z10,3)</f>
        <v>35</v>
      </c>
      <c r="AE10" s="95">
        <f>SUM(AB10:AD10)</f>
        <v>105</v>
      </c>
      <c r="AF10" s="96">
        <f>SUM(W10-AA10+AE10)</f>
        <v>401</v>
      </c>
    </row>
    <row r="11" spans="1:34" x14ac:dyDescent="0.25">
      <c r="A11" s="14">
        <v>6</v>
      </c>
      <c r="B11" s="49" t="s">
        <v>64</v>
      </c>
      <c r="C11" s="50">
        <v>15192</v>
      </c>
      <c r="D11" s="51">
        <v>288</v>
      </c>
      <c r="E11" s="134" t="s">
        <v>50</v>
      </c>
      <c r="F11" s="135" t="s">
        <v>50</v>
      </c>
      <c r="G11" s="41">
        <v>24</v>
      </c>
      <c r="H11" s="39">
        <v>27</v>
      </c>
      <c r="I11" s="40">
        <v>27</v>
      </c>
      <c r="J11" s="41">
        <v>27</v>
      </c>
      <c r="K11" s="39">
        <v>27</v>
      </c>
      <c r="L11" s="40">
        <v>28</v>
      </c>
      <c r="M11" s="41">
        <v>28</v>
      </c>
      <c r="N11" s="39">
        <v>26</v>
      </c>
      <c r="O11" s="40">
        <v>28</v>
      </c>
      <c r="P11" s="41">
        <v>29</v>
      </c>
      <c r="Q11" s="142">
        <v>0</v>
      </c>
      <c r="R11" s="143">
        <v>0</v>
      </c>
      <c r="S11" s="144">
        <v>0</v>
      </c>
      <c r="T11" s="142">
        <v>0</v>
      </c>
      <c r="U11" s="145">
        <v>0</v>
      </c>
      <c r="V11" s="144">
        <v>0</v>
      </c>
      <c r="W11" s="25">
        <f>SUM(E11:V11)</f>
        <v>271</v>
      </c>
      <c r="X11" s="100">
        <f>SMALL(E11:V11,1)</f>
        <v>0</v>
      </c>
      <c r="Y11" s="101">
        <f>SMALL(E11:V11,2)</f>
        <v>0</v>
      </c>
      <c r="Z11" s="101">
        <f>SMALL(E11:V11,3)</f>
        <v>0</v>
      </c>
      <c r="AA11" s="102">
        <f>SUM(X11:Z11)</f>
        <v>0</v>
      </c>
      <c r="AB11" s="29">
        <f>LARGE(E11:V11,1)</f>
        <v>29</v>
      </c>
      <c r="AC11" s="30">
        <f>LARGE(E11:V11,2)</f>
        <v>28</v>
      </c>
      <c r="AD11" s="30">
        <f>LARGE(I11:Z11,3)</f>
        <v>28</v>
      </c>
      <c r="AE11" s="95">
        <f>SUM(AB11:AD11)</f>
        <v>85</v>
      </c>
      <c r="AF11" s="96">
        <f>SUM(W11-AA11+AE11)</f>
        <v>356</v>
      </c>
    </row>
    <row r="12" spans="1:34" x14ac:dyDescent="0.25">
      <c r="A12" s="14">
        <v>7</v>
      </c>
      <c r="B12" s="49" t="s">
        <v>49</v>
      </c>
      <c r="C12" s="50">
        <v>16475</v>
      </c>
      <c r="D12" s="51">
        <v>213</v>
      </c>
      <c r="E12" s="39">
        <v>28</v>
      </c>
      <c r="F12" s="40">
        <v>28</v>
      </c>
      <c r="G12" s="41">
        <v>29</v>
      </c>
      <c r="H12" s="39">
        <v>26</v>
      </c>
      <c r="I12" s="40">
        <v>29</v>
      </c>
      <c r="J12" s="41">
        <v>28</v>
      </c>
      <c r="K12" s="39">
        <v>28</v>
      </c>
      <c r="L12" s="40">
        <v>26</v>
      </c>
      <c r="M12" s="41">
        <v>26</v>
      </c>
      <c r="N12" s="142">
        <v>0</v>
      </c>
      <c r="O12" s="143">
        <v>0</v>
      </c>
      <c r="P12" s="144">
        <v>0</v>
      </c>
      <c r="Q12" s="142">
        <v>0</v>
      </c>
      <c r="R12" s="145">
        <v>0</v>
      </c>
      <c r="S12" s="144">
        <v>0</v>
      </c>
      <c r="T12" s="142">
        <v>0</v>
      </c>
      <c r="U12" s="145">
        <v>0</v>
      </c>
      <c r="V12" s="144">
        <v>0</v>
      </c>
      <c r="W12" s="25">
        <f>SUM(E12:V12)</f>
        <v>248</v>
      </c>
      <c r="X12" s="100">
        <f>SMALL(E12:V12,1)</f>
        <v>0</v>
      </c>
      <c r="Y12" s="101">
        <f>SMALL(E12:V12,2)</f>
        <v>0</v>
      </c>
      <c r="Z12" s="101">
        <f>SMALL(E12:V12,3)</f>
        <v>0</v>
      </c>
      <c r="AA12" s="102">
        <f>SUM(X12:Z12)</f>
        <v>0</v>
      </c>
      <c r="AB12" s="29">
        <f>LARGE(E12:V12,1)</f>
        <v>29</v>
      </c>
      <c r="AC12" s="30">
        <f>LARGE(E12:V12,2)</f>
        <v>29</v>
      </c>
      <c r="AD12" s="30">
        <f>LARGE(I12:Z12,3)</f>
        <v>28</v>
      </c>
      <c r="AE12" s="95">
        <f>SUM(AB12:AD12)</f>
        <v>86</v>
      </c>
      <c r="AF12" s="96">
        <f>SUM(W12-AA12+AE12)</f>
        <v>334</v>
      </c>
    </row>
    <row r="13" spans="1:34" x14ac:dyDescent="0.25">
      <c r="A13" s="14">
        <v>8</v>
      </c>
      <c r="B13" s="49" t="s">
        <v>20</v>
      </c>
      <c r="C13" s="50">
        <v>2094</v>
      </c>
      <c r="D13" s="51">
        <v>222</v>
      </c>
      <c r="E13" s="142">
        <v>0</v>
      </c>
      <c r="F13" s="143">
        <v>0</v>
      </c>
      <c r="G13" s="144">
        <v>0</v>
      </c>
      <c r="H13" s="142">
        <v>0</v>
      </c>
      <c r="I13" s="143">
        <v>0</v>
      </c>
      <c r="J13" s="144">
        <v>0</v>
      </c>
      <c r="K13" s="142">
        <v>0</v>
      </c>
      <c r="L13" s="143">
        <v>0</v>
      </c>
      <c r="M13" s="144">
        <v>0</v>
      </c>
      <c r="N13" s="142">
        <v>0</v>
      </c>
      <c r="O13" s="143">
        <v>0</v>
      </c>
      <c r="P13" s="144">
        <v>0</v>
      </c>
      <c r="Q13" s="39">
        <v>35</v>
      </c>
      <c r="R13" s="42">
        <v>30</v>
      </c>
      <c r="S13" s="41">
        <v>35</v>
      </c>
      <c r="T13" s="142">
        <v>0</v>
      </c>
      <c r="U13" s="145">
        <v>0</v>
      </c>
      <c r="V13" s="144">
        <v>0</v>
      </c>
      <c r="W13" s="25">
        <f>SUM(E13:V13)</f>
        <v>100</v>
      </c>
      <c r="X13" s="100">
        <f>SMALL(E13:V13,1)</f>
        <v>0</v>
      </c>
      <c r="Y13" s="101">
        <f>SMALL(E13:V13,2)</f>
        <v>0</v>
      </c>
      <c r="Z13" s="101">
        <f>SMALL(E13:V13,3)</f>
        <v>0</v>
      </c>
      <c r="AA13" s="102">
        <f>SUM(X13:Z13)</f>
        <v>0</v>
      </c>
      <c r="AB13" s="29">
        <f>LARGE(E13:V13,1)</f>
        <v>35</v>
      </c>
      <c r="AC13" s="30">
        <f>LARGE(E13:V13,2)</f>
        <v>35</v>
      </c>
      <c r="AD13" s="30">
        <f>LARGE(I13:Z13,3)</f>
        <v>35</v>
      </c>
      <c r="AE13" s="95">
        <f>SUM(AB13:AD13)</f>
        <v>105</v>
      </c>
      <c r="AF13" s="96">
        <f>SUM(W13-AA13+AE13)</f>
        <v>205</v>
      </c>
    </row>
    <row r="14" spans="1:34" x14ac:dyDescent="0.25">
      <c r="A14" s="14">
        <v>9</v>
      </c>
      <c r="B14" s="49" t="s">
        <v>102</v>
      </c>
      <c r="C14" s="50">
        <v>4366</v>
      </c>
      <c r="D14" s="51">
        <v>227</v>
      </c>
      <c r="E14" s="142">
        <v>0</v>
      </c>
      <c r="F14" s="143">
        <v>0</v>
      </c>
      <c r="G14" s="144">
        <v>0</v>
      </c>
      <c r="H14" s="142">
        <v>0</v>
      </c>
      <c r="I14" s="143">
        <v>0</v>
      </c>
      <c r="J14" s="144">
        <v>0</v>
      </c>
      <c r="K14" s="142">
        <v>0</v>
      </c>
      <c r="L14" s="145">
        <v>0</v>
      </c>
      <c r="M14" s="144">
        <v>0</v>
      </c>
      <c r="N14" s="39">
        <v>35</v>
      </c>
      <c r="O14" s="40">
        <v>32</v>
      </c>
      <c r="P14" s="41">
        <v>26</v>
      </c>
      <c r="Q14" s="142">
        <v>0</v>
      </c>
      <c r="R14" s="145">
        <v>0</v>
      </c>
      <c r="S14" s="144">
        <v>0</v>
      </c>
      <c r="T14" s="142">
        <v>0</v>
      </c>
      <c r="U14" s="145">
        <v>0</v>
      </c>
      <c r="V14" s="144">
        <v>0</v>
      </c>
      <c r="W14" s="25">
        <f>SUM(E14:V14)</f>
        <v>93</v>
      </c>
      <c r="X14" s="100">
        <f>SMALL(E14:V14,1)</f>
        <v>0</v>
      </c>
      <c r="Y14" s="101">
        <f>SMALL(E14:V14,2)</f>
        <v>0</v>
      </c>
      <c r="Z14" s="101">
        <f>SMALL(E14:V14,3)</f>
        <v>0</v>
      </c>
      <c r="AA14" s="102">
        <f>SUM(X14:Z14)</f>
        <v>0</v>
      </c>
      <c r="AB14" s="29">
        <f>LARGE(E14:V14,1)</f>
        <v>35</v>
      </c>
      <c r="AC14" s="30">
        <f>LARGE(E14:V14,2)</f>
        <v>32</v>
      </c>
      <c r="AD14" s="30">
        <f>LARGE(I14:Z14,3)</f>
        <v>32</v>
      </c>
      <c r="AE14" s="95">
        <f>SUM(AB14:AD14)</f>
        <v>99</v>
      </c>
      <c r="AF14" s="96">
        <f>SUM(W14-AA14+AE14)</f>
        <v>192</v>
      </c>
    </row>
    <row r="15" spans="1:34" x14ac:dyDescent="0.25">
      <c r="A15" s="14">
        <v>10</v>
      </c>
      <c r="B15" s="49" t="s">
        <v>98</v>
      </c>
      <c r="C15" s="50">
        <v>12319</v>
      </c>
      <c r="D15" s="51">
        <v>27</v>
      </c>
      <c r="E15" s="142">
        <v>0</v>
      </c>
      <c r="F15" s="143">
        <v>0</v>
      </c>
      <c r="G15" s="144">
        <v>0</v>
      </c>
      <c r="H15" s="142">
        <v>0</v>
      </c>
      <c r="I15" s="143">
        <v>0</v>
      </c>
      <c r="J15" s="144">
        <v>0</v>
      </c>
      <c r="K15" s="39">
        <v>25</v>
      </c>
      <c r="L15" s="42">
        <v>25</v>
      </c>
      <c r="M15" s="41">
        <v>25</v>
      </c>
      <c r="N15" s="142">
        <v>0</v>
      </c>
      <c r="O15" s="145">
        <v>0</v>
      </c>
      <c r="P15" s="144">
        <v>0</v>
      </c>
      <c r="Q15" s="142">
        <v>0</v>
      </c>
      <c r="R15" s="145">
        <v>0</v>
      </c>
      <c r="S15" s="144">
        <v>0</v>
      </c>
      <c r="T15" s="142">
        <v>0</v>
      </c>
      <c r="U15" s="145">
        <v>0</v>
      </c>
      <c r="V15" s="144">
        <v>0</v>
      </c>
      <c r="W15" s="25">
        <f>SUM(E15:V15)</f>
        <v>75</v>
      </c>
      <c r="X15" s="100">
        <f>SMALL(E15:V15,1)</f>
        <v>0</v>
      </c>
      <c r="Y15" s="101">
        <f>SMALL(E15:V15,2)</f>
        <v>0</v>
      </c>
      <c r="Z15" s="101">
        <f>SMALL(E15:V15,3)</f>
        <v>0</v>
      </c>
      <c r="AA15" s="102">
        <f>SUM(X15:Z15)</f>
        <v>0</v>
      </c>
      <c r="AB15" s="29">
        <f>LARGE(E15:V15,1)</f>
        <v>25</v>
      </c>
      <c r="AC15" s="30">
        <f>LARGE(E15:V15,2)</f>
        <v>25</v>
      </c>
      <c r="AD15" s="30">
        <f>LARGE(I15:Z15,3)</f>
        <v>25</v>
      </c>
      <c r="AE15" s="95">
        <f>SUM(AB15:AD15)</f>
        <v>75</v>
      </c>
      <c r="AF15" s="96">
        <f>SUM(W15-AA15+AE15)</f>
        <v>150</v>
      </c>
    </row>
    <row r="16" spans="1:34" x14ac:dyDescent="0.25">
      <c r="A16" s="14">
        <v>11</v>
      </c>
      <c r="B16" s="66" t="s">
        <v>14</v>
      </c>
      <c r="C16" s="50">
        <v>2169</v>
      </c>
      <c r="D16" s="51">
        <v>213</v>
      </c>
      <c r="E16" s="142">
        <v>0</v>
      </c>
      <c r="F16" s="145">
        <v>0</v>
      </c>
      <c r="G16" s="144">
        <v>0</v>
      </c>
      <c r="H16" s="142">
        <v>0</v>
      </c>
      <c r="I16" s="145">
        <v>0</v>
      </c>
      <c r="J16" s="144">
        <v>0</v>
      </c>
      <c r="K16" s="142">
        <v>0</v>
      </c>
      <c r="L16" s="145">
        <v>0</v>
      </c>
      <c r="M16" s="144">
        <v>0</v>
      </c>
      <c r="N16" s="39">
        <v>27</v>
      </c>
      <c r="O16" s="42">
        <v>0</v>
      </c>
      <c r="P16" s="41">
        <v>30</v>
      </c>
      <c r="Q16" s="142">
        <v>0</v>
      </c>
      <c r="R16" s="143">
        <v>0</v>
      </c>
      <c r="S16" s="144">
        <v>0</v>
      </c>
      <c r="T16" s="142">
        <v>0</v>
      </c>
      <c r="U16" s="145">
        <v>0</v>
      </c>
      <c r="V16" s="144">
        <v>0</v>
      </c>
      <c r="W16" s="25">
        <f>SUM(E16:V16)</f>
        <v>57</v>
      </c>
      <c r="X16" s="100">
        <f>SMALL(E16:V16,1)</f>
        <v>0</v>
      </c>
      <c r="Y16" s="101">
        <f>SMALL(E16:V16,2)</f>
        <v>0</v>
      </c>
      <c r="Z16" s="101">
        <f>SMALL(E16:V16,3)</f>
        <v>0</v>
      </c>
      <c r="AA16" s="102">
        <f>SUM(X16:Z16)</f>
        <v>0</v>
      </c>
      <c r="AB16" s="29">
        <f>LARGE(E16:V16,1)</f>
        <v>30</v>
      </c>
      <c r="AC16" s="30">
        <f>LARGE(E16:V16,2)</f>
        <v>27</v>
      </c>
      <c r="AD16" s="30">
        <f>LARGE(I16:Z16,3)</f>
        <v>27</v>
      </c>
      <c r="AE16" s="95">
        <f>SUM(AB16:AD16)</f>
        <v>84</v>
      </c>
      <c r="AF16" s="96">
        <f>SUM(W16-AA16+AE16)</f>
        <v>141</v>
      </c>
    </row>
    <row r="17" spans="1:32" hidden="1" x14ac:dyDescent="0.25">
      <c r="A17" s="14">
        <v>12</v>
      </c>
      <c r="B17" s="49"/>
      <c r="C17" s="50"/>
      <c r="D17" s="51"/>
      <c r="E17" s="39"/>
      <c r="F17" s="40"/>
      <c r="G17" s="88"/>
      <c r="H17" s="39"/>
      <c r="I17" s="40"/>
      <c r="J17" s="41"/>
      <c r="K17" s="39"/>
      <c r="L17" s="40"/>
      <c r="M17" s="41"/>
      <c r="N17" s="39"/>
      <c r="O17" s="40"/>
      <c r="P17" s="41"/>
      <c r="Q17" s="39"/>
      <c r="R17" s="40"/>
      <c r="S17" s="41"/>
      <c r="T17" s="34"/>
      <c r="U17" s="35"/>
      <c r="V17" s="36"/>
      <c r="W17" s="25">
        <f t="shared" ref="W17:W21" si="0">SUM(E17:V17)</f>
        <v>0</v>
      </c>
      <c r="X17" s="100" t="e">
        <f t="shared" ref="X17:X21" si="1">SMALL(E17:V17,1)</f>
        <v>#NUM!</v>
      </c>
      <c r="Y17" s="101" t="e">
        <f t="shared" ref="Y17:Y21" si="2">SMALL(E17:V17,2)</f>
        <v>#NUM!</v>
      </c>
      <c r="Z17" s="101" t="e">
        <f t="shared" ref="Z17:Z21" si="3">SMALL(E17:V17,3)</f>
        <v>#NUM!</v>
      </c>
      <c r="AA17" s="102" t="e">
        <f t="shared" ref="AA17:AA21" si="4">SUM(X17:Z17)</f>
        <v>#NUM!</v>
      </c>
      <c r="AB17" s="29" t="e">
        <f t="shared" ref="AB17:AB21" si="5">LARGE(E17:V17,1)</f>
        <v>#NUM!</v>
      </c>
      <c r="AC17" s="30" t="e">
        <f t="shared" ref="AC17:AC21" si="6">LARGE(E17:V17,2)</f>
        <v>#NUM!</v>
      </c>
      <c r="AD17" s="30" t="e">
        <f t="shared" ref="AD17:AD21" si="7">LARGE(I17:Z17,3)</f>
        <v>#NUM!</v>
      </c>
      <c r="AE17" s="95" t="e">
        <f t="shared" ref="AE17:AE21" si="8">SUM(AB17:AD17)</f>
        <v>#NUM!</v>
      </c>
      <c r="AF17" s="96" t="e">
        <f t="shared" ref="AF17:AF21" si="9">SUM(W17-AA17+AE17)</f>
        <v>#NUM!</v>
      </c>
    </row>
    <row r="18" spans="1:32" hidden="1" x14ac:dyDescent="0.25">
      <c r="A18" s="14">
        <v>13</v>
      </c>
      <c r="B18" s="49"/>
      <c r="C18" s="50"/>
      <c r="D18" s="51"/>
      <c r="E18" s="39"/>
      <c r="F18" s="40"/>
      <c r="G18" s="41"/>
      <c r="H18" s="39"/>
      <c r="I18" s="40"/>
      <c r="J18" s="41"/>
      <c r="K18" s="39"/>
      <c r="L18" s="40"/>
      <c r="M18" s="41"/>
      <c r="N18" s="39"/>
      <c r="O18" s="40"/>
      <c r="P18" s="41"/>
      <c r="Q18" s="39"/>
      <c r="R18" s="40"/>
      <c r="S18" s="41"/>
      <c r="T18" s="39"/>
      <c r="U18" s="40"/>
      <c r="V18" s="41"/>
      <c r="W18" s="25">
        <f t="shared" si="0"/>
        <v>0</v>
      </c>
      <c r="X18" s="100" t="e">
        <f t="shared" si="1"/>
        <v>#NUM!</v>
      </c>
      <c r="Y18" s="101" t="e">
        <f t="shared" si="2"/>
        <v>#NUM!</v>
      </c>
      <c r="Z18" s="101" t="e">
        <f t="shared" si="3"/>
        <v>#NUM!</v>
      </c>
      <c r="AA18" s="102" t="e">
        <f t="shared" si="4"/>
        <v>#NUM!</v>
      </c>
      <c r="AB18" s="29" t="e">
        <f t="shared" si="5"/>
        <v>#NUM!</v>
      </c>
      <c r="AC18" s="30" t="e">
        <f t="shared" si="6"/>
        <v>#NUM!</v>
      </c>
      <c r="AD18" s="30" t="e">
        <f t="shared" si="7"/>
        <v>#NUM!</v>
      </c>
      <c r="AE18" s="95" t="e">
        <f t="shared" si="8"/>
        <v>#NUM!</v>
      </c>
      <c r="AF18" s="96" t="e">
        <f t="shared" si="9"/>
        <v>#NUM!</v>
      </c>
    </row>
    <row r="19" spans="1:32" hidden="1" x14ac:dyDescent="0.25">
      <c r="A19" s="14">
        <v>14</v>
      </c>
      <c r="B19" s="49"/>
      <c r="C19" s="50"/>
      <c r="D19" s="51"/>
      <c r="E19" s="39"/>
      <c r="F19" s="40"/>
      <c r="G19" s="41"/>
      <c r="H19" s="39"/>
      <c r="I19" s="40"/>
      <c r="J19" s="41"/>
      <c r="K19" s="39"/>
      <c r="L19" s="40"/>
      <c r="M19" s="41"/>
      <c r="N19" s="39"/>
      <c r="O19" s="40"/>
      <c r="P19" s="41"/>
      <c r="Q19" s="39"/>
      <c r="R19" s="40"/>
      <c r="S19" s="41"/>
      <c r="T19" s="34"/>
      <c r="U19" s="35"/>
      <c r="V19" s="36"/>
      <c r="W19" s="25">
        <f t="shared" si="0"/>
        <v>0</v>
      </c>
      <c r="X19" s="100" t="e">
        <f t="shared" si="1"/>
        <v>#NUM!</v>
      </c>
      <c r="Y19" s="101" t="e">
        <f t="shared" si="2"/>
        <v>#NUM!</v>
      </c>
      <c r="Z19" s="101" t="e">
        <f t="shared" si="3"/>
        <v>#NUM!</v>
      </c>
      <c r="AA19" s="102" t="e">
        <f t="shared" si="4"/>
        <v>#NUM!</v>
      </c>
      <c r="AB19" s="29" t="e">
        <f t="shared" si="5"/>
        <v>#NUM!</v>
      </c>
      <c r="AC19" s="30" t="e">
        <f t="shared" si="6"/>
        <v>#NUM!</v>
      </c>
      <c r="AD19" s="30" t="e">
        <f t="shared" si="7"/>
        <v>#NUM!</v>
      </c>
      <c r="AE19" s="95" t="e">
        <f t="shared" si="8"/>
        <v>#NUM!</v>
      </c>
      <c r="AF19" s="96" t="e">
        <f t="shared" si="9"/>
        <v>#NUM!</v>
      </c>
    </row>
    <row r="20" spans="1:32" hidden="1" x14ac:dyDescent="0.25">
      <c r="A20" s="14">
        <v>15</v>
      </c>
      <c r="B20" s="49"/>
      <c r="C20" s="50"/>
      <c r="D20" s="51"/>
      <c r="E20" s="39"/>
      <c r="F20" s="40"/>
      <c r="G20" s="41"/>
      <c r="H20" s="39"/>
      <c r="I20" s="40"/>
      <c r="J20" s="41"/>
      <c r="K20" s="39"/>
      <c r="L20" s="40"/>
      <c r="M20" s="41"/>
      <c r="N20" s="39"/>
      <c r="O20" s="40"/>
      <c r="P20" s="41"/>
      <c r="Q20" s="39"/>
      <c r="R20" s="40"/>
      <c r="S20" s="41"/>
      <c r="T20" s="39"/>
      <c r="U20" s="40"/>
      <c r="V20" s="41"/>
      <c r="W20" s="25">
        <f t="shared" si="0"/>
        <v>0</v>
      </c>
      <c r="X20" s="100" t="e">
        <f t="shared" si="1"/>
        <v>#NUM!</v>
      </c>
      <c r="Y20" s="101" t="e">
        <f t="shared" si="2"/>
        <v>#NUM!</v>
      </c>
      <c r="Z20" s="101" t="e">
        <f t="shared" si="3"/>
        <v>#NUM!</v>
      </c>
      <c r="AA20" s="102" t="e">
        <f t="shared" si="4"/>
        <v>#NUM!</v>
      </c>
      <c r="AB20" s="29" t="e">
        <f t="shared" si="5"/>
        <v>#NUM!</v>
      </c>
      <c r="AC20" s="30" t="e">
        <f t="shared" si="6"/>
        <v>#NUM!</v>
      </c>
      <c r="AD20" s="30" t="e">
        <f t="shared" si="7"/>
        <v>#NUM!</v>
      </c>
      <c r="AE20" s="95" t="e">
        <f t="shared" si="8"/>
        <v>#NUM!</v>
      </c>
      <c r="AF20" s="96" t="e">
        <f t="shared" si="9"/>
        <v>#NUM!</v>
      </c>
    </row>
    <row r="21" spans="1:32" ht="15.75" hidden="1" thickBot="1" x14ac:dyDescent="0.3">
      <c r="A21" s="14">
        <v>16</v>
      </c>
      <c r="B21" s="49"/>
      <c r="C21" s="50"/>
      <c r="D21" s="51"/>
      <c r="E21" s="39"/>
      <c r="F21" s="40"/>
      <c r="G21" s="41"/>
      <c r="H21" s="39"/>
      <c r="I21" s="42"/>
      <c r="J21" s="41"/>
      <c r="K21" s="39"/>
      <c r="L21" s="40"/>
      <c r="M21" s="41"/>
      <c r="N21" s="39"/>
      <c r="O21" s="42"/>
      <c r="P21" s="41"/>
      <c r="Q21" s="39"/>
      <c r="R21" s="40"/>
      <c r="S21" s="41"/>
      <c r="T21" s="39"/>
      <c r="U21" s="40"/>
      <c r="V21" s="41"/>
      <c r="W21" s="25">
        <f t="shared" si="0"/>
        <v>0</v>
      </c>
      <c r="X21" s="100" t="e">
        <f t="shared" si="1"/>
        <v>#NUM!</v>
      </c>
      <c r="Y21" s="101" t="e">
        <f t="shared" si="2"/>
        <v>#NUM!</v>
      </c>
      <c r="Z21" s="101" t="e">
        <f t="shared" si="3"/>
        <v>#NUM!</v>
      </c>
      <c r="AA21" s="102" t="e">
        <f t="shared" si="4"/>
        <v>#NUM!</v>
      </c>
      <c r="AB21" s="29" t="e">
        <f t="shared" si="5"/>
        <v>#NUM!</v>
      </c>
      <c r="AC21" s="30" t="e">
        <f t="shared" si="6"/>
        <v>#NUM!</v>
      </c>
      <c r="AD21" s="30" t="e">
        <f t="shared" si="7"/>
        <v>#NUM!</v>
      </c>
      <c r="AE21" s="95" t="e">
        <f t="shared" si="8"/>
        <v>#NUM!</v>
      </c>
      <c r="AF21" s="97" t="e">
        <f t="shared" si="9"/>
        <v>#NUM!</v>
      </c>
    </row>
    <row r="22" spans="1:32" s="3" customFormat="1" x14ac:dyDescent="0.25">
      <c r="E22" s="155">
        <v>6</v>
      </c>
      <c r="F22" s="155"/>
      <c r="G22" s="155"/>
      <c r="H22" s="155">
        <v>6</v>
      </c>
      <c r="I22" s="155"/>
      <c r="J22" s="155"/>
      <c r="K22" s="155">
        <v>8</v>
      </c>
      <c r="L22" s="155"/>
      <c r="M22" s="155"/>
      <c r="N22" s="155">
        <v>8</v>
      </c>
      <c r="O22" s="155"/>
      <c r="P22" s="155"/>
      <c r="Q22" s="155">
        <v>6</v>
      </c>
      <c r="R22" s="155"/>
      <c r="S22" s="155"/>
      <c r="T22" s="155">
        <v>3</v>
      </c>
      <c r="U22" s="155"/>
      <c r="V22" s="155"/>
      <c r="W22" s="17"/>
      <c r="X22" s="17"/>
      <c r="Y22" s="17"/>
      <c r="Z22" s="17"/>
      <c r="AA22" s="17"/>
      <c r="AB22" s="92"/>
      <c r="AC22" s="92"/>
      <c r="AD22" s="92"/>
      <c r="AE22" s="92"/>
      <c r="AF22" s="4">
        <f>AVERAGE(E22:V22)</f>
        <v>6.166666666666667</v>
      </c>
    </row>
    <row r="23" spans="1:32" x14ac:dyDescent="0.25">
      <c r="B23" s="156" t="s">
        <v>2</v>
      </c>
      <c r="C23" s="156"/>
      <c r="D23" s="156"/>
      <c r="E23" s="156"/>
      <c r="F23" s="156"/>
      <c r="G23" s="156"/>
      <c r="H23" s="6"/>
      <c r="I23" s="16"/>
      <c r="J23" s="6"/>
      <c r="K23" s="7"/>
      <c r="L23" s="7"/>
      <c r="M23" s="11"/>
      <c r="N23" s="8"/>
      <c r="O23" s="16"/>
      <c r="P23" s="8"/>
      <c r="Q23" s="9"/>
      <c r="R23" s="16"/>
      <c r="S23" s="9"/>
      <c r="T23" s="10"/>
      <c r="U23" s="16"/>
      <c r="V23" s="10"/>
      <c r="W23" s="16"/>
      <c r="X23" s="16"/>
      <c r="Y23" s="16"/>
      <c r="Z23" s="16"/>
      <c r="AA23" s="16"/>
      <c r="AB23" s="93"/>
      <c r="AC23" s="93"/>
      <c r="AD23" s="93"/>
      <c r="AE23" s="93"/>
    </row>
    <row r="24" spans="1:32" x14ac:dyDescent="0.25">
      <c r="B24" s="156"/>
      <c r="C24" s="156"/>
      <c r="D24" s="156"/>
      <c r="E24" s="156"/>
      <c r="F24" s="156"/>
      <c r="G24" s="156"/>
      <c r="H24" s="6"/>
      <c r="I24" s="16"/>
      <c r="J24" s="6"/>
      <c r="K24" s="7"/>
      <c r="L24" s="7"/>
      <c r="M24" s="11"/>
      <c r="N24" s="8"/>
      <c r="O24" s="16"/>
      <c r="P24" s="8"/>
      <c r="Q24" s="9"/>
      <c r="R24" s="16"/>
      <c r="S24" s="9"/>
      <c r="T24" s="10"/>
      <c r="U24" s="16"/>
      <c r="V24" s="10"/>
      <c r="W24" s="16"/>
      <c r="X24" s="16"/>
      <c r="Y24" s="16"/>
      <c r="Z24" s="16"/>
      <c r="AA24" s="16"/>
      <c r="AB24" s="93"/>
      <c r="AC24" s="93"/>
      <c r="AD24" s="93"/>
      <c r="AE24" s="93"/>
    </row>
  </sheetData>
  <sortState ref="B6:AF16">
    <sortCondition descending="1" ref="AF6:AF16"/>
  </sortState>
  <mergeCells count="27">
    <mergeCell ref="AB3:AD4"/>
    <mergeCell ref="AE3:AE5"/>
    <mergeCell ref="A1:AF2"/>
    <mergeCell ref="AF3:AF5"/>
    <mergeCell ref="E22:G22"/>
    <mergeCell ref="E3:G3"/>
    <mergeCell ref="E4:G4"/>
    <mergeCell ref="H4:J4"/>
    <mergeCell ref="H22:J22"/>
    <mergeCell ref="K4:M4"/>
    <mergeCell ref="N4:P4"/>
    <mergeCell ref="H3:J3"/>
    <mergeCell ref="K3:M3"/>
    <mergeCell ref="N3:P3"/>
    <mergeCell ref="Q3:S3"/>
    <mergeCell ref="T3:V3"/>
    <mergeCell ref="W3:W5"/>
    <mergeCell ref="AA3:AA5"/>
    <mergeCell ref="X3:Z4"/>
    <mergeCell ref="B23:G24"/>
    <mergeCell ref="T4:V4"/>
    <mergeCell ref="T22:V22"/>
    <mergeCell ref="N22:P22"/>
    <mergeCell ref="Q4:S4"/>
    <mergeCell ref="Q22:S22"/>
    <mergeCell ref="K22:M22"/>
    <mergeCell ref="A3:D4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3" orientation="landscape" r:id="rId1"/>
  <headerFooter>
    <oddFooter xml:space="preserve">&amp;L&amp;D&amp;CMOTORSPORT SOUTH AFRICA
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topLeftCell="A3" zoomScale="90" zoomScaleNormal="90" workbookViewId="0">
      <selection activeCell="AH8" sqref="AH8"/>
    </sheetView>
  </sheetViews>
  <sheetFormatPr defaultRowHeight="15" x14ac:dyDescent="0.25"/>
  <cols>
    <col min="1" max="1" width="3.85546875" customWidth="1"/>
    <col min="2" max="2" width="29.7109375" customWidth="1"/>
    <col min="3" max="3" width="9.42578125" customWidth="1"/>
    <col min="4" max="4" width="9.140625" customWidth="1"/>
    <col min="5" max="9" width="4.140625" style="1" customWidth="1"/>
    <col min="10" max="10" width="5" style="1" customWidth="1"/>
    <col min="11" max="22" width="4.140625" style="1" customWidth="1"/>
    <col min="23" max="23" width="6.5703125" style="1" customWidth="1"/>
    <col min="24" max="26" width="4.140625" style="94" customWidth="1"/>
    <col min="27" max="27" width="7.140625" style="94" customWidth="1"/>
    <col min="28" max="29" width="4.140625" style="94" customWidth="1"/>
    <col min="30" max="30" width="5" style="94" customWidth="1"/>
    <col min="31" max="31" width="7.140625" style="94" customWidth="1"/>
    <col min="32" max="32" width="7.85546875" customWidth="1"/>
  </cols>
  <sheetData>
    <row r="1" spans="1:32" ht="27" customHeight="1" x14ac:dyDescent="0.25">
      <c r="A1" s="182" t="s">
        <v>70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</row>
    <row r="2" spans="1:32" ht="20.25" customHeight="1" thickBot="1" x14ac:dyDescent="0.3">
      <c r="A2" s="182"/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</row>
    <row r="3" spans="1:32" x14ac:dyDescent="0.25">
      <c r="A3" s="160"/>
      <c r="B3" s="160"/>
      <c r="C3" s="160"/>
      <c r="D3" s="160"/>
      <c r="E3" s="162" t="s">
        <v>24</v>
      </c>
      <c r="F3" s="163"/>
      <c r="G3" s="164"/>
      <c r="H3" s="162" t="s">
        <v>12</v>
      </c>
      <c r="I3" s="163"/>
      <c r="J3" s="164"/>
      <c r="K3" s="162" t="s">
        <v>12</v>
      </c>
      <c r="L3" s="163"/>
      <c r="M3" s="164"/>
      <c r="N3" s="162" t="s">
        <v>24</v>
      </c>
      <c r="O3" s="163"/>
      <c r="P3" s="164"/>
      <c r="Q3" s="162" t="s">
        <v>24</v>
      </c>
      <c r="R3" s="163"/>
      <c r="S3" s="164"/>
      <c r="T3" s="162" t="s">
        <v>12</v>
      </c>
      <c r="U3" s="163"/>
      <c r="V3" s="164"/>
      <c r="W3" s="165" t="s">
        <v>1</v>
      </c>
      <c r="X3" s="168" t="s">
        <v>11</v>
      </c>
      <c r="Y3" s="169"/>
      <c r="Z3" s="169"/>
      <c r="AA3" s="172" t="s">
        <v>9</v>
      </c>
      <c r="AB3" s="175" t="s">
        <v>56</v>
      </c>
      <c r="AC3" s="176"/>
      <c r="AD3" s="176"/>
      <c r="AE3" s="179" t="s">
        <v>57</v>
      </c>
      <c r="AF3" s="165" t="s">
        <v>10</v>
      </c>
    </row>
    <row r="4" spans="1:32" ht="15.75" thickBot="1" x14ac:dyDescent="0.3">
      <c r="A4" s="161"/>
      <c r="B4" s="161"/>
      <c r="C4" s="161"/>
      <c r="D4" s="161"/>
      <c r="E4" s="157">
        <v>43505</v>
      </c>
      <c r="F4" s="158"/>
      <c r="G4" s="159"/>
      <c r="H4" s="157">
        <v>43526</v>
      </c>
      <c r="I4" s="158"/>
      <c r="J4" s="159"/>
      <c r="K4" s="157">
        <v>43589</v>
      </c>
      <c r="L4" s="158"/>
      <c r="M4" s="159"/>
      <c r="N4" s="157">
        <v>43624</v>
      </c>
      <c r="O4" s="158"/>
      <c r="P4" s="159"/>
      <c r="Q4" s="157">
        <v>43708</v>
      </c>
      <c r="R4" s="158"/>
      <c r="S4" s="159"/>
      <c r="T4" s="157">
        <v>43771</v>
      </c>
      <c r="U4" s="158"/>
      <c r="V4" s="159"/>
      <c r="W4" s="166"/>
      <c r="X4" s="170"/>
      <c r="Y4" s="171"/>
      <c r="Z4" s="171"/>
      <c r="AA4" s="173"/>
      <c r="AB4" s="177"/>
      <c r="AC4" s="178"/>
      <c r="AD4" s="178"/>
      <c r="AE4" s="180"/>
      <c r="AF4" s="166"/>
    </row>
    <row r="5" spans="1:32" s="2" customFormat="1" ht="48" customHeight="1" thickBot="1" x14ac:dyDescent="0.3">
      <c r="A5" s="60" t="s">
        <v>0</v>
      </c>
      <c r="B5" s="65" t="s">
        <v>4</v>
      </c>
      <c r="C5" s="61" t="s">
        <v>3</v>
      </c>
      <c r="D5" s="62" t="s">
        <v>5</v>
      </c>
      <c r="E5" s="19">
        <v>1</v>
      </c>
      <c r="F5" s="20">
        <v>2</v>
      </c>
      <c r="G5" s="21">
        <v>3</v>
      </c>
      <c r="H5" s="19">
        <v>1</v>
      </c>
      <c r="I5" s="20">
        <v>2</v>
      </c>
      <c r="J5" s="21">
        <v>3</v>
      </c>
      <c r="K5" s="19">
        <v>1</v>
      </c>
      <c r="L5" s="22">
        <v>2</v>
      </c>
      <c r="M5" s="21">
        <v>3</v>
      </c>
      <c r="N5" s="19">
        <v>1</v>
      </c>
      <c r="O5" s="20">
        <v>2</v>
      </c>
      <c r="P5" s="21">
        <v>3</v>
      </c>
      <c r="Q5" s="19">
        <v>1</v>
      </c>
      <c r="R5" s="20">
        <v>2</v>
      </c>
      <c r="S5" s="21">
        <v>3</v>
      </c>
      <c r="T5" s="19">
        <v>1</v>
      </c>
      <c r="U5" s="20">
        <v>2</v>
      </c>
      <c r="V5" s="21">
        <v>3</v>
      </c>
      <c r="W5" s="167"/>
      <c r="X5" s="98" t="s">
        <v>6</v>
      </c>
      <c r="Y5" s="99" t="s">
        <v>7</v>
      </c>
      <c r="Z5" s="99" t="s">
        <v>8</v>
      </c>
      <c r="AA5" s="174"/>
      <c r="AB5" s="27" t="s">
        <v>58</v>
      </c>
      <c r="AC5" s="28" t="s">
        <v>59</v>
      </c>
      <c r="AD5" s="28" t="s">
        <v>60</v>
      </c>
      <c r="AE5" s="181"/>
      <c r="AF5" s="166"/>
    </row>
    <row r="6" spans="1:32" x14ac:dyDescent="0.25">
      <c r="A6" s="59">
        <v>1</v>
      </c>
      <c r="B6" s="66" t="s">
        <v>20</v>
      </c>
      <c r="C6" s="50">
        <v>2094</v>
      </c>
      <c r="D6" s="51">
        <v>43</v>
      </c>
      <c r="E6" s="34">
        <v>32</v>
      </c>
      <c r="F6" s="35">
        <v>30</v>
      </c>
      <c r="G6" s="36">
        <v>29</v>
      </c>
      <c r="H6" s="34">
        <v>27</v>
      </c>
      <c r="I6" s="35">
        <v>30</v>
      </c>
      <c r="J6" s="36">
        <v>20</v>
      </c>
      <c r="K6" s="34">
        <v>32</v>
      </c>
      <c r="L6" s="37">
        <v>18</v>
      </c>
      <c r="M6" s="36">
        <v>28</v>
      </c>
      <c r="N6" s="34">
        <v>35</v>
      </c>
      <c r="O6" s="35">
        <v>32</v>
      </c>
      <c r="P6" s="36">
        <v>35</v>
      </c>
      <c r="Q6" s="34">
        <v>35</v>
      </c>
      <c r="R6" s="35">
        <v>30</v>
      </c>
      <c r="S6" s="36">
        <v>32</v>
      </c>
      <c r="T6" s="34">
        <v>35</v>
      </c>
      <c r="U6" s="35">
        <v>35</v>
      </c>
      <c r="V6" s="36">
        <v>35</v>
      </c>
      <c r="W6" s="24">
        <f>SUM(E6:V6)</f>
        <v>550</v>
      </c>
      <c r="X6" s="100">
        <f>SMALL(E6:V6,1)</f>
        <v>18</v>
      </c>
      <c r="Y6" s="101">
        <f>SMALL(E6:V6,2)</f>
        <v>20</v>
      </c>
      <c r="Z6" s="101">
        <f>SMALL(E6:V6,3)</f>
        <v>27</v>
      </c>
      <c r="AA6" s="102">
        <f>SUM(X6:Z6)</f>
        <v>65</v>
      </c>
      <c r="AB6" s="29">
        <f>LARGE(E6:V6,1)</f>
        <v>35</v>
      </c>
      <c r="AC6" s="30">
        <f>LARGE(E6:V6,2)</f>
        <v>35</v>
      </c>
      <c r="AD6" s="30">
        <f>LARGE(I6:Z6,3)</f>
        <v>35</v>
      </c>
      <c r="AE6" s="95">
        <f>SUM(AB6:AD6)</f>
        <v>105</v>
      </c>
      <c r="AF6" s="96">
        <f>SUM(W6-AA6+AE6)</f>
        <v>590</v>
      </c>
    </row>
    <row r="7" spans="1:32" x14ac:dyDescent="0.25">
      <c r="A7" s="14">
        <v>2</v>
      </c>
      <c r="B7" s="66" t="s">
        <v>42</v>
      </c>
      <c r="C7" s="50">
        <v>6477</v>
      </c>
      <c r="D7" s="51">
        <v>52</v>
      </c>
      <c r="E7" s="39">
        <v>30</v>
      </c>
      <c r="F7" s="40">
        <v>32</v>
      </c>
      <c r="G7" s="41">
        <v>32</v>
      </c>
      <c r="H7" s="39">
        <v>30</v>
      </c>
      <c r="I7" s="40">
        <v>32</v>
      </c>
      <c r="J7" s="41">
        <v>32</v>
      </c>
      <c r="K7" s="39">
        <v>30</v>
      </c>
      <c r="L7" s="40">
        <v>32</v>
      </c>
      <c r="M7" s="41">
        <v>35</v>
      </c>
      <c r="N7" s="39">
        <v>30</v>
      </c>
      <c r="O7" s="40">
        <v>35</v>
      </c>
      <c r="P7" s="41">
        <v>32</v>
      </c>
      <c r="Q7" s="39">
        <v>32</v>
      </c>
      <c r="R7" s="40">
        <v>32</v>
      </c>
      <c r="S7" s="41">
        <v>35</v>
      </c>
      <c r="T7" s="39">
        <v>29</v>
      </c>
      <c r="U7" s="42">
        <v>25</v>
      </c>
      <c r="V7" s="41">
        <v>29</v>
      </c>
      <c r="W7" s="25">
        <f>SUM(E7:V7)</f>
        <v>564</v>
      </c>
      <c r="X7" s="100">
        <f>SMALL(E7:V7,1)</f>
        <v>25</v>
      </c>
      <c r="Y7" s="101">
        <f>SMALL(E7:V7,2)</f>
        <v>29</v>
      </c>
      <c r="Z7" s="101">
        <f>SMALL(E7:V7,3)</f>
        <v>29</v>
      </c>
      <c r="AA7" s="102">
        <f>SUM(X7:Z7)</f>
        <v>83</v>
      </c>
      <c r="AB7" s="29">
        <f>LARGE(E7:V7,1)</f>
        <v>35</v>
      </c>
      <c r="AC7" s="30">
        <f>LARGE(E7:V7,2)</f>
        <v>35</v>
      </c>
      <c r="AD7" s="30">
        <f>LARGE(I7:Z7,3)</f>
        <v>35</v>
      </c>
      <c r="AE7" s="95">
        <f>SUM(AB7:AD7)</f>
        <v>105</v>
      </c>
      <c r="AF7" s="96">
        <f>SUM(W7-AA7+AE7)</f>
        <v>586</v>
      </c>
    </row>
    <row r="8" spans="1:32" x14ac:dyDescent="0.25">
      <c r="A8" s="14">
        <v>3</v>
      </c>
      <c r="B8" s="31" t="s">
        <v>46</v>
      </c>
      <c r="C8" s="32">
        <v>16607</v>
      </c>
      <c r="D8" s="33">
        <v>39</v>
      </c>
      <c r="E8" s="39">
        <v>16</v>
      </c>
      <c r="F8" s="40">
        <v>35</v>
      </c>
      <c r="G8" s="41">
        <v>35</v>
      </c>
      <c r="H8" s="39">
        <v>35</v>
      </c>
      <c r="I8" s="40">
        <v>35</v>
      </c>
      <c r="J8" s="41">
        <v>35</v>
      </c>
      <c r="K8" s="39">
        <v>29</v>
      </c>
      <c r="L8" s="42">
        <v>18</v>
      </c>
      <c r="M8" s="41">
        <v>30</v>
      </c>
      <c r="N8" s="39">
        <v>19</v>
      </c>
      <c r="O8" s="40">
        <v>29</v>
      </c>
      <c r="P8" s="41">
        <v>23</v>
      </c>
      <c r="Q8" s="39">
        <v>30</v>
      </c>
      <c r="R8" s="42">
        <v>29</v>
      </c>
      <c r="S8" s="41">
        <v>22</v>
      </c>
      <c r="T8" s="39">
        <v>32</v>
      </c>
      <c r="U8" s="42">
        <v>32</v>
      </c>
      <c r="V8" s="41">
        <v>0</v>
      </c>
      <c r="W8" s="25">
        <f>SUM(E8:V8)</f>
        <v>484</v>
      </c>
      <c r="X8" s="100">
        <f>SMALL(E8:V8,1)</f>
        <v>0</v>
      </c>
      <c r="Y8" s="101">
        <f>SMALL(E8:V8,2)</f>
        <v>16</v>
      </c>
      <c r="Z8" s="101">
        <f>SMALL(E8:V8,3)</f>
        <v>18</v>
      </c>
      <c r="AA8" s="102">
        <f>SUM(X8:Z8)</f>
        <v>34</v>
      </c>
      <c r="AB8" s="29">
        <f>LARGE(E8:V8,1)</f>
        <v>35</v>
      </c>
      <c r="AC8" s="30">
        <f>LARGE(E8:V8,2)</f>
        <v>35</v>
      </c>
      <c r="AD8" s="30">
        <f>LARGE(I8:Z8,3)</f>
        <v>35</v>
      </c>
      <c r="AE8" s="95">
        <f>SUM(AB8:AD8)</f>
        <v>105</v>
      </c>
      <c r="AF8" s="96">
        <f>SUM(W8-AA8+AE8)</f>
        <v>555</v>
      </c>
    </row>
    <row r="9" spans="1:32" x14ac:dyDescent="0.25">
      <c r="A9" s="14">
        <v>4</v>
      </c>
      <c r="B9" s="49" t="s">
        <v>18</v>
      </c>
      <c r="C9" s="50">
        <v>2096</v>
      </c>
      <c r="D9" s="51">
        <v>33</v>
      </c>
      <c r="E9" s="39">
        <v>26</v>
      </c>
      <c r="F9" s="40">
        <v>25</v>
      </c>
      <c r="G9" s="41">
        <v>22</v>
      </c>
      <c r="H9" s="39">
        <v>28</v>
      </c>
      <c r="I9" s="40">
        <v>29</v>
      </c>
      <c r="J9" s="41">
        <v>29</v>
      </c>
      <c r="K9" s="39">
        <v>26</v>
      </c>
      <c r="L9" s="42">
        <v>30</v>
      </c>
      <c r="M9" s="41">
        <v>32</v>
      </c>
      <c r="N9" s="39">
        <v>27</v>
      </c>
      <c r="O9" s="40">
        <v>27</v>
      </c>
      <c r="P9" s="41">
        <v>30</v>
      </c>
      <c r="Q9" s="39">
        <v>29</v>
      </c>
      <c r="R9" s="42">
        <v>35</v>
      </c>
      <c r="S9" s="41">
        <v>30</v>
      </c>
      <c r="T9" s="39">
        <v>30</v>
      </c>
      <c r="U9" s="40">
        <v>29</v>
      </c>
      <c r="V9" s="41">
        <v>30</v>
      </c>
      <c r="W9" s="25">
        <f>SUM(E9:V9)</f>
        <v>514</v>
      </c>
      <c r="X9" s="100">
        <f>SMALL(E9:V9,1)</f>
        <v>22</v>
      </c>
      <c r="Y9" s="101">
        <f>SMALL(E9:V9,2)</f>
        <v>25</v>
      </c>
      <c r="Z9" s="101">
        <f>SMALL(E9:V9,3)</f>
        <v>26</v>
      </c>
      <c r="AA9" s="102">
        <f>SUM(X9:Z9)</f>
        <v>73</v>
      </c>
      <c r="AB9" s="29">
        <f>LARGE(E9:V9,1)</f>
        <v>35</v>
      </c>
      <c r="AC9" s="30">
        <f>LARGE(E9:V9,2)</f>
        <v>32</v>
      </c>
      <c r="AD9" s="30">
        <f>LARGE(I9:Z9,3)</f>
        <v>32</v>
      </c>
      <c r="AE9" s="95">
        <f>SUM(AB9:AD9)</f>
        <v>99</v>
      </c>
      <c r="AF9" s="96">
        <f>SUM(W9-AA9+AE9)</f>
        <v>540</v>
      </c>
    </row>
    <row r="10" spans="1:32" x14ac:dyDescent="0.25">
      <c r="A10" s="14">
        <v>5</v>
      </c>
      <c r="B10" s="49" t="s">
        <v>44</v>
      </c>
      <c r="C10" s="50">
        <v>12168</v>
      </c>
      <c r="D10" s="51">
        <v>27</v>
      </c>
      <c r="E10" s="39">
        <v>22</v>
      </c>
      <c r="F10" s="40">
        <v>0</v>
      </c>
      <c r="G10" s="41">
        <v>25</v>
      </c>
      <c r="H10" s="39">
        <v>25</v>
      </c>
      <c r="I10" s="40">
        <v>27</v>
      </c>
      <c r="J10" s="41">
        <v>26</v>
      </c>
      <c r="K10" s="39">
        <v>27</v>
      </c>
      <c r="L10" s="40">
        <v>29</v>
      </c>
      <c r="M10" s="41">
        <v>27</v>
      </c>
      <c r="N10" s="39">
        <v>29</v>
      </c>
      <c r="O10" s="40">
        <v>24</v>
      </c>
      <c r="P10" s="41">
        <v>27</v>
      </c>
      <c r="Q10" s="39">
        <v>21</v>
      </c>
      <c r="R10" s="40">
        <v>27</v>
      </c>
      <c r="S10" s="41">
        <v>28</v>
      </c>
      <c r="T10" s="39">
        <v>28</v>
      </c>
      <c r="U10" s="40">
        <v>30</v>
      </c>
      <c r="V10" s="41">
        <v>32</v>
      </c>
      <c r="W10" s="25">
        <f>SUM(E10:V10)</f>
        <v>454</v>
      </c>
      <c r="X10" s="100">
        <f>SMALL(E10:V10,1)</f>
        <v>0</v>
      </c>
      <c r="Y10" s="101">
        <f>SMALL(E10:V10,2)</f>
        <v>21</v>
      </c>
      <c r="Z10" s="101">
        <f>SMALL(E10:V10,3)</f>
        <v>22</v>
      </c>
      <c r="AA10" s="102">
        <f>SUM(X10:Z10)</f>
        <v>43</v>
      </c>
      <c r="AB10" s="29">
        <f>LARGE(E10:V10,1)</f>
        <v>32</v>
      </c>
      <c r="AC10" s="30">
        <f>LARGE(E10:V10,2)</f>
        <v>30</v>
      </c>
      <c r="AD10" s="30">
        <f>LARGE(I10:Z10,3)</f>
        <v>30</v>
      </c>
      <c r="AE10" s="95">
        <f>SUM(AB10:AD10)</f>
        <v>92</v>
      </c>
      <c r="AF10" s="96">
        <f>SUM(W10-AA10+AE10)</f>
        <v>503</v>
      </c>
    </row>
    <row r="11" spans="1:32" x14ac:dyDescent="0.25">
      <c r="A11" s="14">
        <v>6</v>
      </c>
      <c r="B11" s="49" t="s">
        <v>14</v>
      </c>
      <c r="C11" s="50">
        <v>2169</v>
      </c>
      <c r="D11" s="51">
        <v>31</v>
      </c>
      <c r="E11" s="39">
        <v>27</v>
      </c>
      <c r="F11" s="40">
        <v>0</v>
      </c>
      <c r="G11" s="41">
        <v>24</v>
      </c>
      <c r="H11" s="39">
        <v>29</v>
      </c>
      <c r="I11" s="40">
        <v>28</v>
      </c>
      <c r="J11" s="41">
        <v>27</v>
      </c>
      <c r="K11" s="39">
        <v>23</v>
      </c>
      <c r="L11" s="42">
        <v>23</v>
      </c>
      <c r="M11" s="41">
        <v>24</v>
      </c>
      <c r="N11" s="39">
        <v>28</v>
      </c>
      <c r="O11" s="40">
        <v>26</v>
      </c>
      <c r="P11" s="41">
        <v>29</v>
      </c>
      <c r="Q11" s="39">
        <v>27</v>
      </c>
      <c r="R11" s="40">
        <v>28</v>
      </c>
      <c r="S11" s="41">
        <v>29</v>
      </c>
      <c r="T11" s="39">
        <v>20</v>
      </c>
      <c r="U11" s="40">
        <v>20</v>
      </c>
      <c r="V11" s="41">
        <v>28</v>
      </c>
      <c r="W11" s="25">
        <f>SUM(E11:V11)</f>
        <v>440</v>
      </c>
      <c r="X11" s="100">
        <f>SMALL(E11:V11,1)</f>
        <v>0</v>
      </c>
      <c r="Y11" s="101">
        <f>SMALL(E11:V11,2)</f>
        <v>20</v>
      </c>
      <c r="Z11" s="101">
        <f>SMALL(E11:V11,3)</f>
        <v>20</v>
      </c>
      <c r="AA11" s="102">
        <f>SUM(X11:Z11)</f>
        <v>40</v>
      </c>
      <c r="AB11" s="29">
        <f>LARGE(E11:V11,1)</f>
        <v>29</v>
      </c>
      <c r="AC11" s="30">
        <f>LARGE(E11:V11,2)</f>
        <v>29</v>
      </c>
      <c r="AD11" s="30">
        <f>LARGE(I11:Z11,3)</f>
        <v>29</v>
      </c>
      <c r="AE11" s="95">
        <f>SUM(AB11:AD11)</f>
        <v>87</v>
      </c>
      <c r="AF11" s="96">
        <f>SUM(W11-AA11+AE11)</f>
        <v>487</v>
      </c>
    </row>
    <row r="12" spans="1:32" x14ac:dyDescent="0.25">
      <c r="A12" s="14">
        <v>7</v>
      </c>
      <c r="B12" s="49" t="s">
        <v>17</v>
      </c>
      <c r="C12" s="50">
        <v>2384</v>
      </c>
      <c r="D12" s="51">
        <v>75</v>
      </c>
      <c r="E12" s="39">
        <v>29</v>
      </c>
      <c r="F12" s="40">
        <v>28</v>
      </c>
      <c r="G12" s="136" t="s">
        <v>50</v>
      </c>
      <c r="H12" s="39">
        <v>26</v>
      </c>
      <c r="I12" s="40">
        <v>26</v>
      </c>
      <c r="J12" s="41">
        <v>25</v>
      </c>
      <c r="K12" s="39">
        <v>28</v>
      </c>
      <c r="L12" s="42">
        <v>27</v>
      </c>
      <c r="M12" s="41">
        <v>29</v>
      </c>
      <c r="N12" s="39">
        <v>25</v>
      </c>
      <c r="O12" s="40">
        <v>28</v>
      </c>
      <c r="P12" s="41">
        <v>25</v>
      </c>
      <c r="Q12" s="39">
        <v>28</v>
      </c>
      <c r="R12" s="40">
        <v>0</v>
      </c>
      <c r="S12" s="41">
        <v>0</v>
      </c>
      <c r="T12" s="142">
        <v>0</v>
      </c>
      <c r="U12" s="143">
        <v>0</v>
      </c>
      <c r="V12" s="144">
        <v>0</v>
      </c>
      <c r="W12" s="25">
        <f>SUM(E12:V12)</f>
        <v>324</v>
      </c>
      <c r="X12" s="100">
        <f>SMALL(E12:V12,1)</f>
        <v>0</v>
      </c>
      <c r="Y12" s="101">
        <f>SMALL(E12:V12,2)</f>
        <v>0</v>
      </c>
      <c r="Z12" s="101">
        <f>SMALL(E12:V12,3)</f>
        <v>0</v>
      </c>
      <c r="AA12" s="102">
        <f>SUM(X12:Z12)</f>
        <v>0</v>
      </c>
      <c r="AB12" s="29">
        <f>LARGE(E12:V12,1)</f>
        <v>29</v>
      </c>
      <c r="AC12" s="30">
        <f>LARGE(E12:V12,2)</f>
        <v>29</v>
      </c>
      <c r="AD12" s="30">
        <f>LARGE(I12:Z12,3)</f>
        <v>28</v>
      </c>
      <c r="AE12" s="95">
        <f>SUM(AB12:AD12)</f>
        <v>86</v>
      </c>
      <c r="AF12" s="96">
        <f>SUM(W12-AA12+AE12)</f>
        <v>410</v>
      </c>
    </row>
    <row r="13" spans="1:32" x14ac:dyDescent="0.25">
      <c r="A13" s="14">
        <v>8</v>
      </c>
      <c r="B13" s="49" t="s">
        <v>92</v>
      </c>
      <c r="C13" s="50">
        <v>2367</v>
      </c>
      <c r="D13" s="51">
        <v>63</v>
      </c>
      <c r="E13" s="142">
        <v>0</v>
      </c>
      <c r="F13" s="143">
        <v>0</v>
      </c>
      <c r="G13" s="144">
        <v>0</v>
      </c>
      <c r="H13" s="39">
        <v>23</v>
      </c>
      <c r="I13" s="40">
        <v>23</v>
      </c>
      <c r="J13" s="41">
        <v>24</v>
      </c>
      <c r="K13" s="39">
        <v>25</v>
      </c>
      <c r="L13" s="42">
        <v>26</v>
      </c>
      <c r="M13" s="41">
        <v>26</v>
      </c>
      <c r="N13" s="39">
        <v>26</v>
      </c>
      <c r="O13" s="42">
        <v>25</v>
      </c>
      <c r="P13" s="41">
        <v>28</v>
      </c>
      <c r="Q13" s="142">
        <v>0</v>
      </c>
      <c r="R13" s="143">
        <v>0</v>
      </c>
      <c r="S13" s="144">
        <v>0</v>
      </c>
      <c r="T13" s="39">
        <v>27</v>
      </c>
      <c r="U13" s="40">
        <v>28</v>
      </c>
      <c r="V13" s="41">
        <v>27</v>
      </c>
      <c r="W13" s="25">
        <f>SUM(E13:V13)</f>
        <v>308</v>
      </c>
      <c r="X13" s="100">
        <f>SMALL(E13:V13,1)</f>
        <v>0</v>
      </c>
      <c r="Y13" s="101">
        <f>SMALL(E13:V13,2)</f>
        <v>0</v>
      </c>
      <c r="Z13" s="101">
        <f>SMALL(E13:V13,3)</f>
        <v>0</v>
      </c>
      <c r="AA13" s="102">
        <f>SUM(X13:Z13)</f>
        <v>0</v>
      </c>
      <c r="AB13" s="29">
        <f>LARGE(E13:V13,1)</f>
        <v>28</v>
      </c>
      <c r="AC13" s="30">
        <f>LARGE(E13:V13,2)</f>
        <v>28</v>
      </c>
      <c r="AD13" s="30">
        <f>LARGE(I13:Z13,3)</f>
        <v>28</v>
      </c>
      <c r="AE13" s="95">
        <f>SUM(AB13:AD13)</f>
        <v>84</v>
      </c>
      <c r="AF13" s="96">
        <f>SUM(W13-AA13+AE13)</f>
        <v>392</v>
      </c>
    </row>
    <row r="14" spans="1:32" x14ac:dyDescent="0.25">
      <c r="A14" s="14">
        <v>9</v>
      </c>
      <c r="B14" s="49" t="s">
        <v>35</v>
      </c>
      <c r="C14" s="50">
        <v>1012</v>
      </c>
      <c r="D14" s="51">
        <v>12</v>
      </c>
      <c r="E14" s="39">
        <v>35</v>
      </c>
      <c r="F14" s="40">
        <v>0</v>
      </c>
      <c r="G14" s="41">
        <v>30</v>
      </c>
      <c r="H14" s="142">
        <v>0</v>
      </c>
      <c r="I14" s="143">
        <v>0</v>
      </c>
      <c r="J14" s="144">
        <v>0</v>
      </c>
      <c r="K14" s="39">
        <v>35</v>
      </c>
      <c r="L14" s="40">
        <v>35</v>
      </c>
      <c r="M14" s="41">
        <v>17</v>
      </c>
      <c r="N14" s="39">
        <v>32</v>
      </c>
      <c r="O14" s="42">
        <v>30</v>
      </c>
      <c r="P14" s="41">
        <v>24</v>
      </c>
      <c r="Q14" s="142">
        <v>0</v>
      </c>
      <c r="R14" s="143">
        <v>0</v>
      </c>
      <c r="S14" s="144">
        <v>0</v>
      </c>
      <c r="T14" s="142">
        <v>0</v>
      </c>
      <c r="U14" s="145">
        <v>0</v>
      </c>
      <c r="V14" s="144">
        <v>0</v>
      </c>
      <c r="W14" s="25">
        <f>SUM(E14:V14)</f>
        <v>238</v>
      </c>
      <c r="X14" s="100">
        <f>SMALL(E14:V14,1)</f>
        <v>0</v>
      </c>
      <c r="Y14" s="101">
        <f>SMALL(E14:V14,2)</f>
        <v>0</v>
      </c>
      <c r="Z14" s="101">
        <f>SMALL(E14:V14,3)</f>
        <v>0</v>
      </c>
      <c r="AA14" s="102">
        <f>SUM(X14:Z14)</f>
        <v>0</v>
      </c>
      <c r="AB14" s="29">
        <f>LARGE(E14:V14,1)</f>
        <v>35</v>
      </c>
      <c r="AC14" s="30">
        <f>LARGE(E14:V14,2)</f>
        <v>35</v>
      </c>
      <c r="AD14" s="30">
        <f>LARGE(I14:Z14,3)</f>
        <v>35</v>
      </c>
      <c r="AE14" s="95">
        <f>SUM(AB14:AD14)</f>
        <v>105</v>
      </c>
      <c r="AF14" s="96">
        <f>SUM(W14-AA14+AE14)</f>
        <v>343</v>
      </c>
    </row>
    <row r="15" spans="1:32" x14ac:dyDescent="0.25">
      <c r="A15" s="14">
        <v>10</v>
      </c>
      <c r="B15" s="49" t="s">
        <v>22</v>
      </c>
      <c r="C15" s="50">
        <v>3266</v>
      </c>
      <c r="D15" s="51">
        <v>127</v>
      </c>
      <c r="E15" s="39">
        <v>24</v>
      </c>
      <c r="F15" s="40">
        <v>27</v>
      </c>
      <c r="G15" s="41">
        <v>27</v>
      </c>
      <c r="H15" s="39">
        <v>20</v>
      </c>
      <c r="I15" s="40">
        <v>24</v>
      </c>
      <c r="J15" s="41">
        <v>28</v>
      </c>
      <c r="K15" s="39">
        <v>22</v>
      </c>
      <c r="L15" s="40">
        <v>25</v>
      </c>
      <c r="M15" s="41">
        <v>23</v>
      </c>
      <c r="N15" s="142">
        <v>0</v>
      </c>
      <c r="O15" s="143">
        <v>0</v>
      </c>
      <c r="P15" s="144">
        <v>0</v>
      </c>
      <c r="Q15" s="142">
        <v>0</v>
      </c>
      <c r="R15" s="143">
        <v>0</v>
      </c>
      <c r="S15" s="144">
        <v>0</v>
      </c>
      <c r="T15" s="142">
        <v>0</v>
      </c>
      <c r="U15" s="143">
        <v>0</v>
      </c>
      <c r="V15" s="144">
        <v>0</v>
      </c>
      <c r="W15" s="25">
        <f>SUM(E15:V15)</f>
        <v>220</v>
      </c>
      <c r="X15" s="100">
        <f>SMALL(E15:V15,1)</f>
        <v>0</v>
      </c>
      <c r="Y15" s="101">
        <f>SMALL(E15:V15,2)</f>
        <v>0</v>
      </c>
      <c r="Z15" s="101">
        <f>SMALL(E15:V15,3)</f>
        <v>0</v>
      </c>
      <c r="AA15" s="102">
        <f>SUM(X15:Z15)</f>
        <v>0</v>
      </c>
      <c r="AB15" s="29">
        <f>LARGE(E15:V15,1)</f>
        <v>28</v>
      </c>
      <c r="AC15" s="30">
        <f>LARGE(E15:V15,2)</f>
        <v>27</v>
      </c>
      <c r="AD15" s="30">
        <f>LARGE(I15:Z15,3)</f>
        <v>25</v>
      </c>
      <c r="AE15" s="95">
        <f>SUM(AB15:AD15)</f>
        <v>80</v>
      </c>
      <c r="AF15" s="96">
        <f>SUM(W15-AA15+AE15)</f>
        <v>300</v>
      </c>
    </row>
    <row r="16" spans="1:32" x14ac:dyDescent="0.25">
      <c r="A16" s="14">
        <v>11</v>
      </c>
      <c r="B16" s="49" t="s">
        <v>93</v>
      </c>
      <c r="C16" s="50">
        <v>2733</v>
      </c>
      <c r="D16" s="51">
        <v>48</v>
      </c>
      <c r="E16" s="142">
        <v>0</v>
      </c>
      <c r="F16" s="143">
        <v>0</v>
      </c>
      <c r="G16" s="144">
        <v>0</v>
      </c>
      <c r="H16" s="39">
        <v>21</v>
      </c>
      <c r="I16" s="40">
        <v>22</v>
      </c>
      <c r="J16" s="41">
        <v>22</v>
      </c>
      <c r="K16" s="39">
        <v>21</v>
      </c>
      <c r="L16" s="42">
        <v>24</v>
      </c>
      <c r="M16" s="41">
        <v>22</v>
      </c>
      <c r="N16" s="39">
        <v>24</v>
      </c>
      <c r="O16" s="40">
        <v>23</v>
      </c>
      <c r="P16" s="41">
        <v>26</v>
      </c>
      <c r="Q16" s="142">
        <v>0</v>
      </c>
      <c r="R16" s="143">
        <v>0</v>
      </c>
      <c r="S16" s="144">
        <v>0</v>
      </c>
      <c r="T16" s="142">
        <v>0</v>
      </c>
      <c r="U16" s="143">
        <v>0</v>
      </c>
      <c r="V16" s="144">
        <v>0</v>
      </c>
      <c r="W16" s="25">
        <f>SUM(E16:V16)</f>
        <v>205</v>
      </c>
      <c r="X16" s="100">
        <f>SMALL(E16:V16,1)</f>
        <v>0</v>
      </c>
      <c r="Y16" s="101">
        <f>SMALL(E16:V16,2)</f>
        <v>0</v>
      </c>
      <c r="Z16" s="101">
        <f>SMALL(E16:V16,3)</f>
        <v>0</v>
      </c>
      <c r="AA16" s="102">
        <f>SUM(X16:Z16)</f>
        <v>0</v>
      </c>
      <c r="AB16" s="29">
        <f>LARGE(E16:V16,1)</f>
        <v>26</v>
      </c>
      <c r="AC16" s="30">
        <f>LARGE(E16:V16,2)</f>
        <v>24</v>
      </c>
      <c r="AD16" s="30">
        <f>LARGE(I16:Z16,3)</f>
        <v>24</v>
      </c>
      <c r="AE16" s="95">
        <f>SUM(AB16:AD16)</f>
        <v>74</v>
      </c>
      <c r="AF16" s="96">
        <f>SUM(W16-AA16+AE16)</f>
        <v>279</v>
      </c>
    </row>
    <row r="17" spans="1:32" x14ac:dyDescent="0.25">
      <c r="A17" s="14">
        <v>12</v>
      </c>
      <c r="B17" s="49" t="s">
        <v>49</v>
      </c>
      <c r="C17" s="50">
        <v>16475</v>
      </c>
      <c r="D17" s="51">
        <v>23</v>
      </c>
      <c r="E17" s="142">
        <v>0</v>
      </c>
      <c r="F17" s="143">
        <v>0</v>
      </c>
      <c r="G17" s="144">
        <v>0</v>
      </c>
      <c r="H17" s="142">
        <v>0</v>
      </c>
      <c r="I17" s="143">
        <v>0</v>
      </c>
      <c r="J17" s="144">
        <v>0</v>
      </c>
      <c r="K17" s="142">
        <v>0</v>
      </c>
      <c r="L17" s="145">
        <v>0</v>
      </c>
      <c r="M17" s="144">
        <v>0</v>
      </c>
      <c r="N17" s="142">
        <v>0</v>
      </c>
      <c r="O17" s="145">
        <v>0</v>
      </c>
      <c r="P17" s="144">
        <v>0</v>
      </c>
      <c r="Q17" s="39">
        <v>26</v>
      </c>
      <c r="R17" s="40">
        <v>26</v>
      </c>
      <c r="S17" s="41">
        <v>27</v>
      </c>
      <c r="T17" s="39">
        <v>26</v>
      </c>
      <c r="U17" s="40">
        <v>27</v>
      </c>
      <c r="V17" s="41">
        <v>25</v>
      </c>
      <c r="W17" s="25">
        <f>SUM(E17:V17)</f>
        <v>157</v>
      </c>
      <c r="X17" s="100">
        <f>SMALL(E17:V17,1)</f>
        <v>0</v>
      </c>
      <c r="Y17" s="101">
        <f>SMALL(E17:V17,2)</f>
        <v>0</v>
      </c>
      <c r="Z17" s="101">
        <f>SMALL(E17:V17,3)</f>
        <v>0</v>
      </c>
      <c r="AA17" s="102">
        <f>SUM(X17:Z17)</f>
        <v>0</v>
      </c>
      <c r="AB17" s="29">
        <f>LARGE(E17:V17,1)</f>
        <v>27</v>
      </c>
      <c r="AC17" s="30">
        <f>LARGE(E17:V17,2)</f>
        <v>27</v>
      </c>
      <c r="AD17" s="30">
        <f>LARGE(I17:Z17,3)</f>
        <v>27</v>
      </c>
      <c r="AE17" s="95">
        <f>SUM(AB17:AD17)</f>
        <v>81</v>
      </c>
      <c r="AF17" s="96">
        <f>SUM(W17-AA17+AE17)</f>
        <v>238</v>
      </c>
    </row>
    <row r="18" spans="1:32" x14ac:dyDescent="0.25">
      <c r="A18" s="14">
        <v>13</v>
      </c>
      <c r="B18" s="49" t="s">
        <v>47</v>
      </c>
      <c r="C18" s="50">
        <v>4363</v>
      </c>
      <c r="D18" s="51">
        <v>28</v>
      </c>
      <c r="E18" s="39">
        <v>23</v>
      </c>
      <c r="F18" s="40">
        <v>29</v>
      </c>
      <c r="G18" s="41">
        <v>26</v>
      </c>
      <c r="H18" s="142">
        <v>0</v>
      </c>
      <c r="I18" s="143">
        <v>0</v>
      </c>
      <c r="J18" s="144">
        <v>0</v>
      </c>
      <c r="K18" s="39">
        <v>24</v>
      </c>
      <c r="L18" s="40">
        <v>28</v>
      </c>
      <c r="M18" s="41">
        <v>25</v>
      </c>
      <c r="N18" s="142">
        <v>0</v>
      </c>
      <c r="O18" s="143">
        <v>0</v>
      </c>
      <c r="P18" s="144">
        <v>0</v>
      </c>
      <c r="Q18" s="142">
        <v>0</v>
      </c>
      <c r="R18" s="143">
        <v>0</v>
      </c>
      <c r="S18" s="144">
        <v>0</v>
      </c>
      <c r="T18" s="142">
        <v>0</v>
      </c>
      <c r="U18" s="143">
        <v>0</v>
      </c>
      <c r="V18" s="144">
        <v>0</v>
      </c>
      <c r="W18" s="25">
        <f>SUM(E18:V18)</f>
        <v>155</v>
      </c>
      <c r="X18" s="100">
        <f>SMALL(E18:V18,1)</f>
        <v>0</v>
      </c>
      <c r="Y18" s="101">
        <f>SMALL(E18:V18,2)</f>
        <v>0</v>
      </c>
      <c r="Z18" s="101">
        <f>SMALL(E18:V18,3)</f>
        <v>0</v>
      </c>
      <c r="AA18" s="102">
        <f>SUM(X18:Z18)</f>
        <v>0</v>
      </c>
      <c r="AB18" s="29">
        <f>LARGE(E18:V18,1)</f>
        <v>29</v>
      </c>
      <c r="AC18" s="30">
        <f>LARGE(E18:V18,2)</f>
        <v>28</v>
      </c>
      <c r="AD18" s="30">
        <f>LARGE(I18:Z18,3)</f>
        <v>25</v>
      </c>
      <c r="AE18" s="95">
        <f>SUM(AB18:AD18)</f>
        <v>82</v>
      </c>
      <c r="AF18" s="96">
        <f>SUM(W18-AA18+AE18)</f>
        <v>237</v>
      </c>
    </row>
    <row r="19" spans="1:32" x14ac:dyDescent="0.25">
      <c r="A19" s="14">
        <v>14</v>
      </c>
      <c r="B19" s="49" t="s">
        <v>52</v>
      </c>
      <c r="C19" s="50">
        <v>2507</v>
      </c>
      <c r="D19" s="51">
        <v>32</v>
      </c>
      <c r="E19" s="39">
        <v>25</v>
      </c>
      <c r="F19" s="40">
        <v>24</v>
      </c>
      <c r="G19" s="41">
        <v>23</v>
      </c>
      <c r="H19" s="39">
        <v>22</v>
      </c>
      <c r="I19" s="40">
        <v>21</v>
      </c>
      <c r="J19" s="41">
        <v>21</v>
      </c>
      <c r="K19" s="142">
        <v>0</v>
      </c>
      <c r="L19" s="145">
        <v>0</v>
      </c>
      <c r="M19" s="144">
        <v>0</v>
      </c>
      <c r="N19" s="142">
        <v>0</v>
      </c>
      <c r="O19" s="145">
        <v>0</v>
      </c>
      <c r="P19" s="144">
        <v>0</v>
      </c>
      <c r="Q19" s="142">
        <v>0</v>
      </c>
      <c r="R19" s="143">
        <v>0</v>
      </c>
      <c r="S19" s="144">
        <v>0</v>
      </c>
      <c r="T19" s="142">
        <v>0</v>
      </c>
      <c r="U19" s="143">
        <v>0</v>
      </c>
      <c r="V19" s="144">
        <v>0</v>
      </c>
      <c r="W19" s="25">
        <f>SUM(E19:V19)</f>
        <v>136</v>
      </c>
      <c r="X19" s="100">
        <f>SMALL(E19:V19,1)</f>
        <v>0</v>
      </c>
      <c r="Y19" s="101">
        <f>SMALL(E19:V19,2)</f>
        <v>0</v>
      </c>
      <c r="Z19" s="101">
        <f>SMALL(E19:V19,3)</f>
        <v>0</v>
      </c>
      <c r="AA19" s="102">
        <f>SUM(X19:Z19)</f>
        <v>0</v>
      </c>
      <c r="AB19" s="29">
        <f>LARGE(E19:V19,1)</f>
        <v>25</v>
      </c>
      <c r="AC19" s="30">
        <f>LARGE(E19:V19,2)</f>
        <v>24</v>
      </c>
      <c r="AD19" s="30">
        <f>LARGE(I19:Z19,3)</f>
        <v>21</v>
      </c>
      <c r="AE19" s="95">
        <f>SUM(AB19:AD19)</f>
        <v>70</v>
      </c>
      <c r="AF19" s="96">
        <f>SUM(W19-AA19+AE19)</f>
        <v>206</v>
      </c>
    </row>
    <row r="20" spans="1:32" x14ac:dyDescent="0.25">
      <c r="A20" s="14">
        <v>15</v>
      </c>
      <c r="B20" s="49" t="s">
        <v>90</v>
      </c>
      <c r="C20" s="50">
        <v>3829</v>
      </c>
      <c r="D20" s="51">
        <v>11</v>
      </c>
      <c r="E20" s="142">
        <v>0</v>
      </c>
      <c r="F20" s="143">
        <v>0</v>
      </c>
      <c r="G20" s="144">
        <v>0</v>
      </c>
      <c r="H20" s="39">
        <v>32</v>
      </c>
      <c r="I20" s="40">
        <v>20</v>
      </c>
      <c r="J20" s="41">
        <v>30</v>
      </c>
      <c r="K20" s="142">
        <v>0</v>
      </c>
      <c r="L20" s="145">
        <v>0</v>
      </c>
      <c r="M20" s="144">
        <v>0</v>
      </c>
      <c r="N20" s="142">
        <v>0</v>
      </c>
      <c r="O20" s="145">
        <v>0</v>
      </c>
      <c r="P20" s="144">
        <v>0</v>
      </c>
      <c r="Q20" s="142">
        <v>0</v>
      </c>
      <c r="R20" s="143">
        <v>0</v>
      </c>
      <c r="S20" s="144">
        <v>0</v>
      </c>
      <c r="T20" s="142">
        <v>0</v>
      </c>
      <c r="U20" s="143">
        <v>0</v>
      </c>
      <c r="V20" s="144">
        <v>0</v>
      </c>
      <c r="W20" s="25">
        <f>SUM(E20:V20)</f>
        <v>82</v>
      </c>
      <c r="X20" s="100">
        <f>SMALL(E20:V20,1)</f>
        <v>0</v>
      </c>
      <c r="Y20" s="101">
        <f>SMALL(E20:V20,2)</f>
        <v>0</v>
      </c>
      <c r="Z20" s="101">
        <f>SMALL(E20:V20,3)</f>
        <v>0</v>
      </c>
      <c r="AA20" s="102">
        <f>SUM(X20:Z20)</f>
        <v>0</v>
      </c>
      <c r="AB20" s="29">
        <f>LARGE(E20:V20,1)</f>
        <v>32</v>
      </c>
      <c r="AC20" s="30">
        <f>LARGE(E20:V20,2)</f>
        <v>30</v>
      </c>
      <c r="AD20" s="30">
        <f>LARGE(I20:Z20,3)</f>
        <v>20</v>
      </c>
      <c r="AE20" s="95">
        <f>SUM(AB20:AD20)</f>
        <v>82</v>
      </c>
      <c r="AF20" s="96">
        <f>SUM(W20-AA20+AE20)</f>
        <v>164</v>
      </c>
    </row>
    <row r="21" spans="1:32" x14ac:dyDescent="0.25">
      <c r="A21" s="14">
        <v>16</v>
      </c>
      <c r="B21" s="49" t="s">
        <v>106</v>
      </c>
      <c r="C21" s="50">
        <v>20220</v>
      </c>
      <c r="D21" s="51">
        <v>44</v>
      </c>
      <c r="E21" s="142">
        <v>0</v>
      </c>
      <c r="F21" s="143">
        <v>0</v>
      </c>
      <c r="G21" s="144">
        <v>0</v>
      </c>
      <c r="H21" s="142">
        <v>0</v>
      </c>
      <c r="I21" s="143">
        <v>0</v>
      </c>
      <c r="J21" s="144">
        <v>0</v>
      </c>
      <c r="K21" s="142">
        <v>0</v>
      </c>
      <c r="L21" s="145">
        <v>0</v>
      </c>
      <c r="M21" s="144">
        <v>0</v>
      </c>
      <c r="N21" s="142">
        <v>0</v>
      </c>
      <c r="O21" s="145">
        <v>0</v>
      </c>
      <c r="P21" s="144">
        <v>0</v>
      </c>
      <c r="Q21" s="142">
        <v>0</v>
      </c>
      <c r="R21" s="143">
        <v>0</v>
      </c>
      <c r="S21" s="144">
        <v>0</v>
      </c>
      <c r="T21" s="39">
        <v>25</v>
      </c>
      <c r="U21" s="40">
        <v>26</v>
      </c>
      <c r="V21" s="41">
        <v>26</v>
      </c>
      <c r="W21" s="25">
        <f>SUM(E21:V21)</f>
        <v>77</v>
      </c>
      <c r="X21" s="100">
        <f>SMALL(E21:V21,1)</f>
        <v>0</v>
      </c>
      <c r="Y21" s="101">
        <f>SMALL(E21:V21,2)</f>
        <v>0</v>
      </c>
      <c r="Z21" s="101">
        <f>SMALL(E21:V21,3)</f>
        <v>0</v>
      </c>
      <c r="AA21" s="102">
        <f>SUM(X21:Z21)</f>
        <v>0</v>
      </c>
      <c r="AB21" s="29">
        <f>LARGE(E21:V21,1)</f>
        <v>26</v>
      </c>
      <c r="AC21" s="30">
        <f>LARGE(E21:V21,2)</f>
        <v>26</v>
      </c>
      <c r="AD21" s="30">
        <f>LARGE(I21:Z21,3)</f>
        <v>26</v>
      </c>
      <c r="AE21" s="95">
        <f>SUM(AB21:AD21)</f>
        <v>78</v>
      </c>
      <c r="AF21" s="96">
        <f>SUM(W21-AA21+AE21)</f>
        <v>155</v>
      </c>
    </row>
    <row r="22" spans="1:32" x14ac:dyDescent="0.25">
      <c r="A22" s="14">
        <v>17</v>
      </c>
      <c r="B22" s="49" t="s">
        <v>91</v>
      </c>
      <c r="C22" s="50">
        <v>11983</v>
      </c>
      <c r="D22" s="51">
        <v>99</v>
      </c>
      <c r="E22" s="142">
        <v>0</v>
      </c>
      <c r="F22" s="143">
        <v>0</v>
      </c>
      <c r="G22" s="144">
        <v>0</v>
      </c>
      <c r="H22" s="39">
        <v>24</v>
      </c>
      <c r="I22" s="40">
        <v>25</v>
      </c>
      <c r="J22" s="41">
        <v>23</v>
      </c>
      <c r="K22" s="142">
        <v>0</v>
      </c>
      <c r="L22" s="143">
        <v>0</v>
      </c>
      <c r="M22" s="144">
        <v>0</v>
      </c>
      <c r="N22" s="142">
        <v>0</v>
      </c>
      <c r="O22" s="145">
        <v>0</v>
      </c>
      <c r="P22" s="144">
        <v>0</v>
      </c>
      <c r="Q22" s="142">
        <v>0</v>
      </c>
      <c r="R22" s="143">
        <v>0</v>
      </c>
      <c r="S22" s="144">
        <v>0</v>
      </c>
      <c r="T22" s="142">
        <v>0</v>
      </c>
      <c r="U22" s="143">
        <v>0</v>
      </c>
      <c r="V22" s="144">
        <v>0</v>
      </c>
      <c r="W22" s="25">
        <f>SUM(E22:V22)</f>
        <v>72</v>
      </c>
      <c r="X22" s="100">
        <f>SMALL(E22:V22,1)</f>
        <v>0</v>
      </c>
      <c r="Y22" s="101">
        <f>SMALL(E22:V22,2)</f>
        <v>0</v>
      </c>
      <c r="Z22" s="101">
        <f>SMALL(E22:V22,3)</f>
        <v>0</v>
      </c>
      <c r="AA22" s="102">
        <f>SUM(X22:Z22)</f>
        <v>0</v>
      </c>
      <c r="AB22" s="29">
        <f>LARGE(E22:V22,1)</f>
        <v>25</v>
      </c>
      <c r="AC22" s="30">
        <f>LARGE(E22:V22,2)</f>
        <v>24</v>
      </c>
      <c r="AD22" s="30">
        <f>LARGE(I22:Z22,3)</f>
        <v>23</v>
      </c>
      <c r="AE22" s="95">
        <f>SUM(AB22:AD22)</f>
        <v>72</v>
      </c>
      <c r="AF22" s="96">
        <f>SUM(W22-AA22+AE22)</f>
        <v>144</v>
      </c>
    </row>
    <row r="23" spans="1:32" x14ac:dyDescent="0.25">
      <c r="A23" s="14">
        <v>18</v>
      </c>
      <c r="B23" s="49" t="s">
        <v>43</v>
      </c>
      <c r="C23" s="50">
        <v>2850</v>
      </c>
      <c r="D23" s="51">
        <v>24</v>
      </c>
      <c r="E23" s="39">
        <v>28</v>
      </c>
      <c r="F23" s="40">
        <v>26</v>
      </c>
      <c r="G23" s="41">
        <v>28</v>
      </c>
      <c r="H23" s="142">
        <v>0</v>
      </c>
      <c r="I23" s="143">
        <v>0</v>
      </c>
      <c r="J23" s="144">
        <v>0</v>
      </c>
      <c r="K23" s="142">
        <v>0</v>
      </c>
      <c r="L23" s="143">
        <v>0</v>
      </c>
      <c r="M23" s="144">
        <v>0</v>
      </c>
      <c r="N23" s="142">
        <v>0</v>
      </c>
      <c r="O23" s="143">
        <v>0</v>
      </c>
      <c r="P23" s="144">
        <v>0</v>
      </c>
      <c r="Q23" s="142">
        <v>0</v>
      </c>
      <c r="R23" s="145">
        <v>0</v>
      </c>
      <c r="S23" s="144">
        <v>0</v>
      </c>
      <c r="T23" s="142">
        <v>0</v>
      </c>
      <c r="U23" s="145">
        <v>0</v>
      </c>
      <c r="V23" s="144">
        <v>0</v>
      </c>
      <c r="W23" s="25">
        <f>SUM(E23:V23)</f>
        <v>82</v>
      </c>
      <c r="X23" s="100">
        <f>SMALL(E23:V23,1)</f>
        <v>0</v>
      </c>
      <c r="Y23" s="101">
        <f>SMALL(E23:V23,2)</f>
        <v>0</v>
      </c>
      <c r="Z23" s="101">
        <f>SMALL(E23:V23,3)</f>
        <v>0</v>
      </c>
      <c r="AA23" s="102">
        <f>SUM(X23:Z23)</f>
        <v>0</v>
      </c>
      <c r="AB23" s="29">
        <f>LARGE(E23:V23,1)</f>
        <v>28</v>
      </c>
      <c r="AC23" s="30">
        <f>LARGE(E23:V23,2)</f>
        <v>28</v>
      </c>
      <c r="AD23" s="30">
        <f>LARGE(I23:Z23,3)</f>
        <v>0</v>
      </c>
      <c r="AE23" s="95">
        <f>SUM(AB23:AD23)</f>
        <v>56</v>
      </c>
      <c r="AF23" s="96">
        <f>SUM(W23-AA23+AE23)</f>
        <v>138</v>
      </c>
    </row>
    <row r="24" spans="1:32" x14ac:dyDescent="0.25">
      <c r="A24" s="14">
        <v>19</v>
      </c>
      <c r="B24" s="49" t="s">
        <v>71</v>
      </c>
      <c r="C24" s="50">
        <v>20801</v>
      </c>
      <c r="D24" s="51">
        <v>83</v>
      </c>
      <c r="E24" s="39">
        <v>21</v>
      </c>
      <c r="F24" s="40">
        <v>23</v>
      </c>
      <c r="G24" s="41">
        <v>17</v>
      </c>
      <c r="H24" s="142">
        <v>0</v>
      </c>
      <c r="I24" s="143">
        <v>0</v>
      </c>
      <c r="J24" s="144">
        <v>0</v>
      </c>
      <c r="K24" s="142">
        <v>0</v>
      </c>
      <c r="L24" s="143">
        <v>0</v>
      </c>
      <c r="M24" s="144">
        <v>0</v>
      </c>
      <c r="N24" s="142">
        <v>0</v>
      </c>
      <c r="O24" s="143">
        <v>0</v>
      </c>
      <c r="P24" s="144">
        <v>0</v>
      </c>
      <c r="Q24" s="142">
        <v>0</v>
      </c>
      <c r="R24" s="143">
        <v>0</v>
      </c>
      <c r="S24" s="144">
        <v>0</v>
      </c>
      <c r="T24" s="142">
        <v>0</v>
      </c>
      <c r="U24" s="145">
        <v>0</v>
      </c>
      <c r="V24" s="144">
        <v>0</v>
      </c>
      <c r="W24" s="25">
        <f>SUM(E24:V24)</f>
        <v>61</v>
      </c>
      <c r="X24" s="100">
        <f>SMALL(E24:V24,1)</f>
        <v>0</v>
      </c>
      <c r="Y24" s="101">
        <f>SMALL(E24:V24,2)</f>
        <v>0</v>
      </c>
      <c r="Z24" s="101">
        <f>SMALL(E24:V24,3)</f>
        <v>0</v>
      </c>
      <c r="AA24" s="102">
        <f>SUM(X24:Z24)</f>
        <v>0</v>
      </c>
      <c r="AB24" s="29">
        <f>LARGE(E24:V24,1)</f>
        <v>23</v>
      </c>
      <c r="AC24" s="30">
        <f>LARGE(E24:V24,2)</f>
        <v>21</v>
      </c>
      <c r="AD24" s="30">
        <f>LARGE(I24:Z24,3)</f>
        <v>0</v>
      </c>
      <c r="AE24" s="95">
        <f>SUM(AB24:AD24)</f>
        <v>44</v>
      </c>
      <c r="AF24" s="96">
        <f>SUM(W24-AA24+AE24)</f>
        <v>105</v>
      </c>
    </row>
    <row r="25" spans="1:32" hidden="1" x14ac:dyDescent="0.25">
      <c r="A25" s="14">
        <v>20</v>
      </c>
      <c r="B25" s="49"/>
      <c r="C25" s="50"/>
      <c r="D25" s="51"/>
      <c r="E25" s="39"/>
      <c r="F25" s="42"/>
      <c r="G25" s="41"/>
      <c r="H25" s="39"/>
      <c r="I25" s="42"/>
      <c r="J25" s="41"/>
      <c r="K25" s="39"/>
      <c r="L25" s="42"/>
      <c r="M25" s="41"/>
      <c r="N25" s="39"/>
      <c r="O25" s="40"/>
      <c r="P25" s="41"/>
      <c r="Q25" s="39"/>
      <c r="R25" s="42"/>
      <c r="S25" s="41"/>
      <c r="T25" s="39"/>
      <c r="U25" s="42"/>
      <c r="V25" s="41"/>
      <c r="W25" s="25">
        <f t="shared" ref="W23:W32" si="0">SUM(E25:V25)</f>
        <v>0</v>
      </c>
      <c r="X25" s="100" t="e">
        <f t="shared" ref="X23:X32" si="1">SMALL(E25:V25,1)</f>
        <v>#NUM!</v>
      </c>
      <c r="Y25" s="101" t="e">
        <f t="shared" ref="Y23:Y32" si="2">SMALL(E25:V25,2)</f>
        <v>#NUM!</v>
      </c>
      <c r="Z25" s="101" t="e">
        <f t="shared" ref="Z23:Z32" si="3">SMALL(E25:V25,3)</f>
        <v>#NUM!</v>
      </c>
      <c r="AA25" s="102" t="e">
        <f t="shared" ref="AA23:AA32" si="4">SUM(X25:Z25)</f>
        <v>#NUM!</v>
      </c>
      <c r="AB25" s="29" t="e">
        <f t="shared" ref="AB23:AB32" si="5">LARGE(E25:V25,1)</f>
        <v>#NUM!</v>
      </c>
      <c r="AC25" s="30" t="e">
        <f t="shared" ref="AC23:AC32" si="6">LARGE(E25:V25,2)</f>
        <v>#NUM!</v>
      </c>
      <c r="AD25" s="30" t="e">
        <f t="shared" ref="AD23:AD32" si="7">LARGE(I25:Z25,3)</f>
        <v>#NUM!</v>
      </c>
      <c r="AE25" s="95" t="e">
        <f t="shared" ref="AE23:AE32" si="8">SUM(AB25:AD25)</f>
        <v>#NUM!</v>
      </c>
      <c r="AF25" s="96" t="e">
        <f t="shared" ref="AF23:AF32" si="9">SUM(W25-AA25+AE25)</f>
        <v>#NUM!</v>
      </c>
    </row>
    <row r="26" spans="1:32" hidden="1" x14ac:dyDescent="0.25">
      <c r="A26" s="14">
        <v>21</v>
      </c>
      <c r="B26" s="49"/>
      <c r="C26" s="50"/>
      <c r="D26" s="51"/>
      <c r="E26" s="39"/>
      <c r="F26" s="42"/>
      <c r="G26" s="41"/>
      <c r="H26" s="39"/>
      <c r="I26" s="42"/>
      <c r="J26" s="41"/>
      <c r="K26" s="39"/>
      <c r="L26" s="42"/>
      <c r="M26" s="41"/>
      <c r="N26" s="39"/>
      <c r="O26" s="40"/>
      <c r="P26" s="41"/>
      <c r="Q26" s="39"/>
      <c r="R26" s="40"/>
      <c r="S26" s="41"/>
      <c r="T26" s="39"/>
      <c r="U26" s="42"/>
      <c r="V26" s="41"/>
      <c r="W26" s="25">
        <f t="shared" si="0"/>
        <v>0</v>
      </c>
      <c r="X26" s="100" t="e">
        <f t="shared" si="1"/>
        <v>#NUM!</v>
      </c>
      <c r="Y26" s="101" t="e">
        <f t="shared" si="2"/>
        <v>#NUM!</v>
      </c>
      <c r="Z26" s="101" t="e">
        <f t="shared" si="3"/>
        <v>#NUM!</v>
      </c>
      <c r="AA26" s="102" t="e">
        <f t="shared" si="4"/>
        <v>#NUM!</v>
      </c>
      <c r="AB26" s="29" t="e">
        <f t="shared" si="5"/>
        <v>#NUM!</v>
      </c>
      <c r="AC26" s="30" t="e">
        <f t="shared" si="6"/>
        <v>#NUM!</v>
      </c>
      <c r="AD26" s="30" t="e">
        <f t="shared" si="7"/>
        <v>#NUM!</v>
      </c>
      <c r="AE26" s="95" t="e">
        <f t="shared" si="8"/>
        <v>#NUM!</v>
      </c>
      <c r="AF26" s="96" t="e">
        <f t="shared" si="9"/>
        <v>#NUM!</v>
      </c>
    </row>
    <row r="27" spans="1:32" hidden="1" x14ac:dyDescent="0.25">
      <c r="A27" s="14">
        <v>15</v>
      </c>
      <c r="B27" s="49"/>
      <c r="C27" s="50"/>
      <c r="D27" s="51"/>
      <c r="E27" s="39"/>
      <c r="F27" s="42"/>
      <c r="G27" s="41"/>
      <c r="H27" s="39"/>
      <c r="I27" s="42"/>
      <c r="J27" s="41"/>
      <c r="K27" s="39"/>
      <c r="L27" s="42"/>
      <c r="M27" s="41"/>
      <c r="N27" s="39"/>
      <c r="O27" s="42"/>
      <c r="P27" s="41"/>
      <c r="Q27" s="39"/>
      <c r="R27" s="42"/>
      <c r="S27" s="41"/>
      <c r="T27" s="39"/>
      <c r="U27" s="42"/>
      <c r="V27" s="41"/>
      <c r="W27" s="25">
        <f t="shared" si="0"/>
        <v>0</v>
      </c>
      <c r="X27" s="100" t="e">
        <f t="shared" si="1"/>
        <v>#NUM!</v>
      </c>
      <c r="Y27" s="101" t="e">
        <f t="shared" si="2"/>
        <v>#NUM!</v>
      </c>
      <c r="Z27" s="101" t="e">
        <f t="shared" si="3"/>
        <v>#NUM!</v>
      </c>
      <c r="AA27" s="102" t="e">
        <f t="shared" si="4"/>
        <v>#NUM!</v>
      </c>
      <c r="AB27" s="29" t="e">
        <f t="shared" si="5"/>
        <v>#NUM!</v>
      </c>
      <c r="AC27" s="30" t="e">
        <f t="shared" si="6"/>
        <v>#NUM!</v>
      </c>
      <c r="AD27" s="30" t="e">
        <f t="shared" si="7"/>
        <v>#NUM!</v>
      </c>
      <c r="AE27" s="95" t="e">
        <f t="shared" si="8"/>
        <v>#NUM!</v>
      </c>
      <c r="AF27" s="96" t="e">
        <f t="shared" si="9"/>
        <v>#NUM!</v>
      </c>
    </row>
    <row r="28" spans="1:32" hidden="1" x14ac:dyDescent="0.25">
      <c r="A28" s="14">
        <v>16</v>
      </c>
      <c r="B28" s="49"/>
      <c r="C28" s="50"/>
      <c r="D28" s="51"/>
      <c r="E28" s="39"/>
      <c r="F28" s="42"/>
      <c r="G28" s="41"/>
      <c r="H28" s="39"/>
      <c r="I28" s="42"/>
      <c r="J28" s="41"/>
      <c r="K28" s="39"/>
      <c r="L28" s="42"/>
      <c r="M28" s="41"/>
      <c r="N28" s="39"/>
      <c r="O28" s="42"/>
      <c r="P28" s="41"/>
      <c r="Q28" s="39"/>
      <c r="R28" s="42"/>
      <c r="S28" s="41"/>
      <c r="T28" s="39"/>
      <c r="U28" s="42"/>
      <c r="V28" s="41"/>
      <c r="W28" s="25">
        <f t="shared" si="0"/>
        <v>0</v>
      </c>
      <c r="X28" s="100" t="e">
        <f t="shared" si="1"/>
        <v>#NUM!</v>
      </c>
      <c r="Y28" s="101" t="e">
        <f t="shared" si="2"/>
        <v>#NUM!</v>
      </c>
      <c r="Z28" s="101" t="e">
        <f t="shared" si="3"/>
        <v>#NUM!</v>
      </c>
      <c r="AA28" s="102" t="e">
        <f t="shared" si="4"/>
        <v>#NUM!</v>
      </c>
      <c r="AB28" s="29" t="e">
        <f t="shared" si="5"/>
        <v>#NUM!</v>
      </c>
      <c r="AC28" s="30" t="e">
        <f t="shared" si="6"/>
        <v>#NUM!</v>
      </c>
      <c r="AD28" s="30" t="e">
        <f t="shared" si="7"/>
        <v>#NUM!</v>
      </c>
      <c r="AE28" s="95" t="e">
        <f t="shared" si="8"/>
        <v>#NUM!</v>
      </c>
      <c r="AF28" s="96" t="e">
        <f t="shared" si="9"/>
        <v>#NUM!</v>
      </c>
    </row>
    <row r="29" spans="1:32" hidden="1" x14ac:dyDescent="0.25">
      <c r="A29" s="14">
        <v>17</v>
      </c>
      <c r="B29" s="49"/>
      <c r="C29" s="50"/>
      <c r="D29" s="51"/>
      <c r="E29" s="39"/>
      <c r="F29" s="42"/>
      <c r="G29" s="41"/>
      <c r="H29" s="39"/>
      <c r="I29" s="42"/>
      <c r="J29" s="41"/>
      <c r="K29" s="39"/>
      <c r="L29" s="42"/>
      <c r="M29" s="41"/>
      <c r="N29" s="39"/>
      <c r="O29" s="42"/>
      <c r="P29" s="41"/>
      <c r="Q29" s="39"/>
      <c r="R29" s="42"/>
      <c r="S29" s="41"/>
      <c r="T29" s="39"/>
      <c r="U29" s="40"/>
      <c r="V29" s="41"/>
      <c r="W29" s="25">
        <f t="shared" si="0"/>
        <v>0</v>
      </c>
      <c r="X29" s="100" t="e">
        <f t="shared" si="1"/>
        <v>#NUM!</v>
      </c>
      <c r="Y29" s="101" t="e">
        <f t="shared" si="2"/>
        <v>#NUM!</v>
      </c>
      <c r="Z29" s="101" t="e">
        <f t="shared" si="3"/>
        <v>#NUM!</v>
      </c>
      <c r="AA29" s="102" t="e">
        <f t="shared" si="4"/>
        <v>#NUM!</v>
      </c>
      <c r="AB29" s="29" t="e">
        <f t="shared" si="5"/>
        <v>#NUM!</v>
      </c>
      <c r="AC29" s="30" t="e">
        <f t="shared" si="6"/>
        <v>#NUM!</v>
      </c>
      <c r="AD29" s="30" t="e">
        <f t="shared" si="7"/>
        <v>#NUM!</v>
      </c>
      <c r="AE29" s="95" t="e">
        <f t="shared" si="8"/>
        <v>#NUM!</v>
      </c>
      <c r="AF29" s="96" t="e">
        <f t="shared" si="9"/>
        <v>#NUM!</v>
      </c>
    </row>
    <row r="30" spans="1:32" hidden="1" x14ac:dyDescent="0.25">
      <c r="A30" s="14">
        <v>18</v>
      </c>
      <c r="B30" s="66"/>
      <c r="C30" s="50"/>
      <c r="D30" s="51"/>
      <c r="E30" s="39"/>
      <c r="F30" s="42"/>
      <c r="G30" s="41"/>
      <c r="H30" s="39"/>
      <c r="I30" s="42"/>
      <c r="J30" s="41"/>
      <c r="K30" s="39"/>
      <c r="L30" s="42"/>
      <c r="M30" s="41"/>
      <c r="N30" s="39"/>
      <c r="O30" s="42"/>
      <c r="P30" s="41"/>
      <c r="Q30" s="39"/>
      <c r="R30" s="42"/>
      <c r="S30" s="41"/>
      <c r="T30" s="39"/>
      <c r="U30" s="40"/>
      <c r="V30" s="41"/>
      <c r="W30" s="25">
        <f t="shared" si="0"/>
        <v>0</v>
      </c>
      <c r="X30" s="100" t="e">
        <f t="shared" si="1"/>
        <v>#NUM!</v>
      </c>
      <c r="Y30" s="101" t="e">
        <f t="shared" si="2"/>
        <v>#NUM!</v>
      </c>
      <c r="Z30" s="101" t="e">
        <f t="shared" si="3"/>
        <v>#NUM!</v>
      </c>
      <c r="AA30" s="102" t="e">
        <f t="shared" si="4"/>
        <v>#NUM!</v>
      </c>
      <c r="AB30" s="29" t="e">
        <f t="shared" si="5"/>
        <v>#NUM!</v>
      </c>
      <c r="AC30" s="30" t="e">
        <f t="shared" si="6"/>
        <v>#NUM!</v>
      </c>
      <c r="AD30" s="30" t="e">
        <f t="shared" si="7"/>
        <v>#NUM!</v>
      </c>
      <c r="AE30" s="95" t="e">
        <f t="shared" si="8"/>
        <v>#NUM!</v>
      </c>
      <c r="AF30" s="96" t="e">
        <f t="shared" si="9"/>
        <v>#NUM!</v>
      </c>
    </row>
    <row r="31" spans="1:32" hidden="1" x14ac:dyDescent="0.25">
      <c r="A31" s="14">
        <v>19</v>
      </c>
      <c r="B31" s="49"/>
      <c r="C31" s="50"/>
      <c r="D31" s="51"/>
      <c r="E31" s="39"/>
      <c r="F31" s="42"/>
      <c r="G31" s="41"/>
      <c r="H31" s="39"/>
      <c r="I31" s="42"/>
      <c r="J31" s="41"/>
      <c r="K31" s="39"/>
      <c r="L31" s="42"/>
      <c r="M31" s="41"/>
      <c r="N31" s="39"/>
      <c r="O31" s="42"/>
      <c r="P31" s="41"/>
      <c r="Q31" s="39"/>
      <c r="R31" s="42"/>
      <c r="S31" s="41"/>
      <c r="T31" s="39"/>
      <c r="U31" s="42"/>
      <c r="V31" s="41"/>
      <c r="W31" s="25">
        <f t="shared" si="0"/>
        <v>0</v>
      </c>
      <c r="X31" s="100" t="e">
        <f t="shared" si="1"/>
        <v>#NUM!</v>
      </c>
      <c r="Y31" s="101" t="e">
        <f t="shared" si="2"/>
        <v>#NUM!</v>
      </c>
      <c r="Z31" s="101" t="e">
        <f t="shared" si="3"/>
        <v>#NUM!</v>
      </c>
      <c r="AA31" s="102" t="e">
        <f t="shared" si="4"/>
        <v>#NUM!</v>
      </c>
      <c r="AB31" s="29" t="e">
        <f t="shared" si="5"/>
        <v>#NUM!</v>
      </c>
      <c r="AC31" s="30" t="e">
        <f t="shared" si="6"/>
        <v>#NUM!</v>
      </c>
      <c r="AD31" s="30" t="e">
        <f t="shared" si="7"/>
        <v>#NUM!</v>
      </c>
      <c r="AE31" s="95" t="e">
        <f t="shared" si="8"/>
        <v>#NUM!</v>
      </c>
      <c r="AF31" s="96" t="e">
        <f t="shared" si="9"/>
        <v>#NUM!</v>
      </c>
    </row>
    <row r="32" spans="1:32" hidden="1" x14ac:dyDescent="0.25">
      <c r="A32" s="14">
        <v>20</v>
      </c>
      <c r="B32" s="49"/>
      <c r="C32" s="38"/>
      <c r="D32" s="33"/>
      <c r="E32" s="39"/>
      <c r="F32" s="42"/>
      <c r="G32" s="41"/>
      <c r="H32" s="39"/>
      <c r="I32" s="42"/>
      <c r="J32" s="41"/>
      <c r="K32" s="39"/>
      <c r="L32" s="42"/>
      <c r="M32" s="41"/>
      <c r="N32" s="39"/>
      <c r="O32" s="42"/>
      <c r="P32" s="41"/>
      <c r="Q32" s="39"/>
      <c r="R32" s="42"/>
      <c r="S32" s="41"/>
      <c r="T32" s="39"/>
      <c r="U32" s="42"/>
      <c r="V32" s="41"/>
      <c r="W32" s="25">
        <f t="shared" si="0"/>
        <v>0</v>
      </c>
      <c r="X32" s="100" t="e">
        <f t="shared" si="1"/>
        <v>#NUM!</v>
      </c>
      <c r="Y32" s="101" t="e">
        <f t="shared" si="2"/>
        <v>#NUM!</v>
      </c>
      <c r="Z32" s="101" t="e">
        <f t="shared" si="3"/>
        <v>#NUM!</v>
      </c>
      <c r="AA32" s="102" t="e">
        <f t="shared" si="4"/>
        <v>#NUM!</v>
      </c>
      <c r="AB32" s="29" t="e">
        <f t="shared" si="5"/>
        <v>#NUM!</v>
      </c>
      <c r="AC32" s="30" t="e">
        <f t="shared" si="6"/>
        <v>#NUM!</v>
      </c>
      <c r="AD32" s="30" t="e">
        <f t="shared" si="7"/>
        <v>#NUM!</v>
      </c>
      <c r="AE32" s="95" t="e">
        <f t="shared" si="8"/>
        <v>#NUM!</v>
      </c>
      <c r="AF32" s="96" t="e">
        <f t="shared" si="9"/>
        <v>#NUM!</v>
      </c>
    </row>
    <row r="33" spans="2:32" s="3" customFormat="1" x14ac:dyDescent="0.25">
      <c r="E33" s="155">
        <v>13</v>
      </c>
      <c r="F33" s="155"/>
      <c r="G33" s="155"/>
      <c r="H33" s="155">
        <v>13</v>
      </c>
      <c r="I33" s="155"/>
      <c r="J33" s="155"/>
      <c r="K33" s="155">
        <v>12</v>
      </c>
      <c r="L33" s="155"/>
      <c r="M33" s="155"/>
      <c r="N33" s="155">
        <v>10</v>
      </c>
      <c r="O33" s="155"/>
      <c r="P33" s="155"/>
      <c r="Q33" s="155">
        <v>8</v>
      </c>
      <c r="R33" s="155"/>
      <c r="S33" s="155"/>
      <c r="T33" s="155">
        <v>9</v>
      </c>
      <c r="U33" s="155"/>
      <c r="V33" s="155"/>
      <c r="W33" s="17"/>
      <c r="X33" s="94"/>
      <c r="Y33" s="94"/>
      <c r="Z33" s="94"/>
      <c r="AA33" s="94"/>
      <c r="AB33" s="94"/>
      <c r="AC33" s="94"/>
      <c r="AD33" s="94"/>
      <c r="AE33" s="94"/>
      <c r="AF33" s="4">
        <f>AVERAGE(E33:V33)</f>
        <v>10.833333333333334</v>
      </c>
    </row>
    <row r="34" spans="2:32" x14ac:dyDescent="0.25">
      <c r="B34" s="156" t="s">
        <v>2</v>
      </c>
      <c r="C34" s="156"/>
      <c r="D34" s="156"/>
      <c r="E34" s="156"/>
      <c r="F34" s="156"/>
      <c r="G34" s="15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</row>
    <row r="35" spans="2:32" x14ac:dyDescent="0.25">
      <c r="B35" s="156"/>
      <c r="C35" s="156"/>
      <c r="D35" s="156"/>
      <c r="E35" s="156"/>
      <c r="F35" s="156"/>
      <c r="G35" s="15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</row>
  </sheetData>
  <sortState ref="B6:AF24">
    <sortCondition descending="1" ref="AF6:AF24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T33:V33"/>
    <mergeCell ref="B34:G35"/>
    <mergeCell ref="N4:P4"/>
    <mergeCell ref="Q4:S4"/>
    <mergeCell ref="T4:V4"/>
    <mergeCell ref="E33:G33"/>
    <mergeCell ref="H33:J33"/>
    <mergeCell ref="K33:M33"/>
    <mergeCell ref="N33:P33"/>
    <mergeCell ref="Q33:S33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"/>
  <sheetViews>
    <sheetView zoomScale="90" zoomScaleNormal="90" workbookViewId="0">
      <selection activeCell="Y18" sqref="Y18"/>
    </sheetView>
  </sheetViews>
  <sheetFormatPr defaultRowHeight="15" x14ac:dyDescent="0.25"/>
  <cols>
    <col min="1" max="1" width="3.85546875" customWidth="1"/>
    <col min="2" max="2" width="19.140625" customWidth="1"/>
    <col min="3" max="3" width="11.140625" customWidth="1"/>
    <col min="4" max="4" width="9.85546875" customWidth="1"/>
    <col min="5" max="9" width="3.85546875" style="1" customWidth="1"/>
    <col min="10" max="10" width="4.7109375" style="1" customWidth="1"/>
    <col min="11" max="11" width="5.28515625" style="1" customWidth="1"/>
    <col min="12" max="22" width="3.85546875" style="1" customWidth="1"/>
    <col min="23" max="23" width="7.28515625" style="1" customWidth="1"/>
    <col min="24" max="26" width="4.140625" style="94" customWidth="1"/>
    <col min="27" max="27" width="7.140625" style="94" customWidth="1"/>
    <col min="28" max="30" width="4.140625" style="94" customWidth="1"/>
    <col min="31" max="31" width="7.140625" style="94" customWidth="1"/>
    <col min="32" max="32" width="7.85546875" customWidth="1"/>
  </cols>
  <sheetData>
    <row r="1" spans="1:32" ht="27" customHeight="1" x14ac:dyDescent="0.25">
      <c r="A1" s="184" t="s">
        <v>72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</row>
    <row r="2" spans="1:32" ht="23.45" customHeight="1" thickBot="1" x14ac:dyDescent="0.3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84"/>
      <c r="AF2" s="184"/>
    </row>
    <row r="3" spans="1:32" x14ac:dyDescent="0.25">
      <c r="A3" s="160"/>
      <c r="B3" s="160"/>
      <c r="C3" s="160"/>
      <c r="D3" s="160"/>
      <c r="E3" s="162" t="s">
        <v>24</v>
      </c>
      <c r="F3" s="163"/>
      <c r="G3" s="164"/>
      <c r="H3" s="162" t="s">
        <v>12</v>
      </c>
      <c r="I3" s="163"/>
      <c r="J3" s="164"/>
      <c r="K3" s="162" t="s">
        <v>12</v>
      </c>
      <c r="L3" s="163"/>
      <c r="M3" s="164"/>
      <c r="N3" s="162" t="s">
        <v>24</v>
      </c>
      <c r="O3" s="163"/>
      <c r="P3" s="164"/>
      <c r="Q3" s="162" t="s">
        <v>24</v>
      </c>
      <c r="R3" s="163"/>
      <c r="S3" s="164"/>
      <c r="T3" s="162" t="s">
        <v>12</v>
      </c>
      <c r="U3" s="163"/>
      <c r="V3" s="164"/>
      <c r="W3" s="165" t="s">
        <v>1</v>
      </c>
      <c r="X3" s="168" t="s">
        <v>11</v>
      </c>
      <c r="Y3" s="169"/>
      <c r="Z3" s="169"/>
      <c r="AA3" s="172" t="s">
        <v>9</v>
      </c>
      <c r="AB3" s="175" t="s">
        <v>56</v>
      </c>
      <c r="AC3" s="176"/>
      <c r="AD3" s="176"/>
      <c r="AE3" s="179" t="s">
        <v>57</v>
      </c>
      <c r="AF3" s="165" t="s">
        <v>10</v>
      </c>
    </row>
    <row r="4" spans="1:32" ht="15.75" thickBot="1" x14ac:dyDescent="0.3">
      <c r="A4" s="161"/>
      <c r="B4" s="161"/>
      <c r="C4" s="161"/>
      <c r="D4" s="161"/>
      <c r="E4" s="157">
        <v>43505</v>
      </c>
      <c r="F4" s="158"/>
      <c r="G4" s="159"/>
      <c r="H4" s="157">
        <v>43526</v>
      </c>
      <c r="I4" s="158"/>
      <c r="J4" s="159"/>
      <c r="K4" s="157">
        <v>43589</v>
      </c>
      <c r="L4" s="158"/>
      <c r="M4" s="159"/>
      <c r="N4" s="157">
        <v>43624</v>
      </c>
      <c r="O4" s="158"/>
      <c r="P4" s="159"/>
      <c r="Q4" s="157">
        <v>43708</v>
      </c>
      <c r="R4" s="158"/>
      <c r="S4" s="159"/>
      <c r="T4" s="157">
        <v>43771</v>
      </c>
      <c r="U4" s="158"/>
      <c r="V4" s="159"/>
      <c r="W4" s="166"/>
      <c r="X4" s="170"/>
      <c r="Y4" s="171"/>
      <c r="Z4" s="171"/>
      <c r="AA4" s="173"/>
      <c r="AB4" s="177"/>
      <c r="AC4" s="178"/>
      <c r="AD4" s="178"/>
      <c r="AE4" s="180"/>
      <c r="AF4" s="166"/>
    </row>
    <row r="5" spans="1:32" s="2" customFormat="1" ht="42" customHeight="1" thickBot="1" x14ac:dyDescent="0.3">
      <c r="A5" s="13" t="s">
        <v>0</v>
      </c>
      <c r="B5" s="63" t="s">
        <v>4</v>
      </c>
      <c r="C5" s="12" t="s">
        <v>3</v>
      </c>
      <c r="D5" s="18" t="s">
        <v>5</v>
      </c>
      <c r="E5" s="19">
        <v>1</v>
      </c>
      <c r="F5" s="20">
        <v>2</v>
      </c>
      <c r="G5" s="21">
        <v>3</v>
      </c>
      <c r="H5" s="19">
        <v>1</v>
      </c>
      <c r="I5" s="20">
        <v>2</v>
      </c>
      <c r="J5" s="21">
        <v>3</v>
      </c>
      <c r="K5" s="19">
        <v>1</v>
      </c>
      <c r="L5" s="22">
        <v>2</v>
      </c>
      <c r="M5" s="21">
        <v>3</v>
      </c>
      <c r="N5" s="19">
        <v>1</v>
      </c>
      <c r="O5" s="20">
        <v>2</v>
      </c>
      <c r="P5" s="21">
        <v>3</v>
      </c>
      <c r="Q5" s="19">
        <v>1</v>
      </c>
      <c r="R5" s="20">
        <v>2</v>
      </c>
      <c r="S5" s="21">
        <v>3</v>
      </c>
      <c r="T5" s="19">
        <v>1</v>
      </c>
      <c r="U5" s="20">
        <v>2</v>
      </c>
      <c r="V5" s="21">
        <v>3</v>
      </c>
      <c r="W5" s="167"/>
      <c r="X5" s="98" t="s">
        <v>6</v>
      </c>
      <c r="Y5" s="99" t="s">
        <v>7</v>
      </c>
      <c r="Z5" s="99" t="s">
        <v>8</v>
      </c>
      <c r="AA5" s="174"/>
      <c r="AB5" s="27" t="s">
        <v>58</v>
      </c>
      <c r="AC5" s="28" t="s">
        <v>59</v>
      </c>
      <c r="AD5" s="28" t="s">
        <v>60</v>
      </c>
      <c r="AE5" s="181"/>
      <c r="AF5" s="166"/>
    </row>
    <row r="6" spans="1:32" x14ac:dyDescent="0.25">
      <c r="A6" s="14">
        <v>1</v>
      </c>
      <c r="B6" s="66" t="s">
        <v>21</v>
      </c>
      <c r="C6" s="50">
        <v>1024</v>
      </c>
      <c r="D6" s="51">
        <v>155</v>
      </c>
      <c r="E6" s="34">
        <v>32</v>
      </c>
      <c r="F6" s="35">
        <v>35</v>
      </c>
      <c r="G6" s="36">
        <v>35</v>
      </c>
      <c r="H6" s="34">
        <v>35</v>
      </c>
      <c r="I6" s="35">
        <v>35</v>
      </c>
      <c r="J6" s="36">
        <v>35</v>
      </c>
      <c r="K6" s="34">
        <v>32</v>
      </c>
      <c r="L6" s="37">
        <v>35</v>
      </c>
      <c r="M6" s="36">
        <v>35</v>
      </c>
      <c r="N6" s="34">
        <v>30</v>
      </c>
      <c r="O6" s="37">
        <v>30</v>
      </c>
      <c r="P6" s="36">
        <v>30</v>
      </c>
      <c r="Q6" s="39">
        <v>32</v>
      </c>
      <c r="R6" s="40">
        <v>32</v>
      </c>
      <c r="S6" s="41">
        <v>32</v>
      </c>
      <c r="T6" s="34">
        <v>35</v>
      </c>
      <c r="U6" s="35">
        <v>35</v>
      </c>
      <c r="V6" s="36">
        <v>35</v>
      </c>
      <c r="W6" s="24">
        <f>SUM(E6:V6)</f>
        <v>600</v>
      </c>
      <c r="X6" s="100">
        <f>SMALL(E6:V6,1)</f>
        <v>30</v>
      </c>
      <c r="Y6" s="101">
        <f>SMALL(E6:V6,2)</f>
        <v>30</v>
      </c>
      <c r="Z6" s="101">
        <f>SMALL(E6:V6,3)</f>
        <v>30</v>
      </c>
      <c r="AA6" s="102">
        <f>SUM(X6:Z6)</f>
        <v>90</v>
      </c>
      <c r="AB6" s="29">
        <f>LARGE(E6:V6,1)</f>
        <v>35</v>
      </c>
      <c r="AC6" s="30">
        <f>LARGE(E6:V6,2)</f>
        <v>35</v>
      </c>
      <c r="AD6" s="30">
        <f>LARGE(I6:Z6,3)</f>
        <v>35</v>
      </c>
      <c r="AE6" s="95">
        <f>SUM(AB6:AD6)</f>
        <v>105</v>
      </c>
      <c r="AF6" s="96">
        <f>SUM(W6-AA6+AE6)</f>
        <v>615</v>
      </c>
    </row>
    <row r="7" spans="1:32" x14ac:dyDescent="0.25">
      <c r="A7" s="14">
        <v>2</v>
      </c>
      <c r="B7" s="66" t="s">
        <v>74</v>
      </c>
      <c r="C7" s="50">
        <v>16622</v>
      </c>
      <c r="D7" s="51">
        <v>175</v>
      </c>
      <c r="E7" s="39">
        <v>29</v>
      </c>
      <c r="F7" s="40">
        <v>23</v>
      </c>
      <c r="G7" s="41">
        <v>29</v>
      </c>
      <c r="H7" s="39">
        <v>0</v>
      </c>
      <c r="I7" s="40">
        <v>32</v>
      </c>
      <c r="J7" s="88">
        <v>32</v>
      </c>
      <c r="K7" s="86">
        <v>35</v>
      </c>
      <c r="L7" s="42">
        <v>32</v>
      </c>
      <c r="M7" s="41">
        <v>32</v>
      </c>
      <c r="N7" s="142">
        <v>0</v>
      </c>
      <c r="O7" s="143">
        <v>0</v>
      </c>
      <c r="P7" s="144">
        <v>0</v>
      </c>
      <c r="Q7" s="39">
        <v>29</v>
      </c>
      <c r="R7" s="40">
        <v>28</v>
      </c>
      <c r="S7" s="41">
        <v>28</v>
      </c>
      <c r="T7" s="39">
        <v>30</v>
      </c>
      <c r="U7" s="40">
        <v>30</v>
      </c>
      <c r="V7" s="41">
        <v>30</v>
      </c>
      <c r="W7" s="25">
        <f>SUM(E7:V7)</f>
        <v>419</v>
      </c>
      <c r="X7" s="100">
        <f>SMALL(E7:V7,1)</f>
        <v>0</v>
      </c>
      <c r="Y7" s="101">
        <f>SMALL(E7:V7,2)</f>
        <v>0</v>
      </c>
      <c r="Z7" s="101">
        <f>SMALL(E7:V7,3)</f>
        <v>0</v>
      </c>
      <c r="AA7" s="102">
        <f>SUM(X7:Z7)</f>
        <v>0</v>
      </c>
      <c r="AB7" s="29">
        <f>LARGE(E7:V7,1)</f>
        <v>35</v>
      </c>
      <c r="AC7" s="30">
        <f>LARGE(E7:V7,2)</f>
        <v>32</v>
      </c>
      <c r="AD7" s="30">
        <f>LARGE(I7:Z7,3)</f>
        <v>32</v>
      </c>
      <c r="AE7" s="95">
        <f>SUM(AB7:AD7)</f>
        <v>99</v>
      </c>
      <c r="AF7" s="96">
        <f>SUM(W7-AA7+AE7)</f>
        <v>518</v>
      </c>
    </row>
    <row r="8" spans="1:32" x14ac:dyDescent="0.25">
      <c r="A8" s="14">
        <v>3</v>
      </c>
      <c r="B8" s="89" t="s">
        <v>75</v>
      </c>
      <c r="C8" s="50">
        <v>21332</v>
      </c>
      <c r="D8" s="51">
        <v>130</v>
      </c>
      <c r="E8" s="39">
        <v>0</v>
      </c>
      <c r="F8" s="40">
        <v>30</v>
      </c>
      <c r="G8" s="41">
        <v>23</v>
      </c>
      <c r="H8" s="142">
        <v>0</v>
      </c>
      <c r="I8" s="143">
        <v>0</v>
      </c>
      <c r="J8" s="144">
        <v>0</v>
      </c>
      <c r="K8" s="142">
        <v>0</v>
      </c>
      <c r="L8" s="143">
        <v>0</v>
      </c>
      <c r="M8" s="144">
        <v>0</v>
      </c>
      <c r="N8" s="142">
        <v>0</v>
      </c>
      <c r="O8" s="143">
        <v>0</v>
      </c>
      <c r="P8" s="144">
        <v>0</v>
      </c>
      <c r="Q8" s="39">
        <v>30</v>
      </c>
      <c r="R8" s="40">
        <v>30</v>
      </c>
      <c r="S8" s="41">
        <v>29</v>
      </c>
      <c r="T8" s="39">
        <v>32</v>
      </c>
      <c r="U8" s="40">
        <v>32</v>
      </c>
      <c r="V8" s="41">
        <v>32</v>
      </c>
      <c r="W8" s="25">
        <f>SUM(E8:V8)</f>
        <v>238</v>
      </c>
      <c r="X8" s="100">
        <f>SMALL(E8:V8,1)</f>
        <v>0</v>
      </c>
      <c r="Y8" s="101">
        <f>SMALL(E8:V8,2)</f>
        <v>0</v>
      </c>
      <c r="Z8" s="101">
        <f>SMALL(E8:V8,3)</f>
        <v>0</v>
      </c>
      <c r="AA8" s="102">
        <f>SUM(X8:Z8)</f>
        <v>0</v>
      </c>
      <c r="AB8" s="29">
        <f>LARGE(E8:V8,1)</f>
        <v>32</v>
      </c>
      <c r="AC8" s="30">
        <f>LARGE(E8:V8,2)</f>
        <v>32</v>
      </c>
      <c r="AD8" s="30">
        <f>LARGE(I8:Z8,3)</f>
        <v>32</v>
      </c>
      <c r="AE8" s="95">
        <f>SUM(AB8:AD8)</f>
        <v>96</v>
      </c>
      <c r="AF8" s="96">
        <f>SUM(W8-AA8+AE8)</f>
        <v>334</v>
      </c>
    </row>
    <row r="9" spans="1:32" x14ac:dyDescent="0.25">
      <c r="A9" s="14">
        <v>4</v>
      </c>
      <c r="B9" s="89" t="s">
        <v>22</v>
      </c>
      <c r="C9" s="50">
        <v>3266</v>
      </c>
      <c r="D9" s="51">
        <v>127</v>
      </c>
      <c r="E9" s="142">
        <v>0</v>
      </c>
      <c r="F9" s="143">
        <v>0</v>
      </c>
      <c r="G9" s="144">
        <v>0</v>
      </c>
      <c r="H9" s="142">
        <v>0</v>
      </c>
      <c r="I9" s="143">
        <v>0</v>
      </c>
      <c r="J9" s="144">
        <v>0</v>
      </c>
      <c r="K9" s="142">
        <v>0</v>
      </c>
      <c r="L9" s="143">
        <v>0</v>
      </c>
      <c r="M9" s="144">
        <v>0</v>
      </c>
      <c r="N9" s="39">
        <v>32</v>
      </c>
      <c r="O9" s="40">
        <v>32</v>
      </c>
      <c r="P9" s="41">
        <v>32</v>
      </c>
      <c r="Q9" s="39">
        <v>35</v>
      </c>
      <c r="R9" s="40">
        <v>35</v>
      </c>
      <c r="S9" s="41">
        <v>35</v>
      </c>
      <c r="T9" s="142">
        <v>0</v>
      </c>
      <c r="U9" s="143">
        <v>0</v>
      </c>
      <c r="V9" s="144">
        <v>0</v>
      </c>
      <c r="W9" s="25">
        <f>SUM(E9:V9)</f>
        <v>201</v>
      </c>
      <c r="X9" s="100">
        <f>SMALL(E9:V9,1)</f>
        <v>0</v>
      </c>
      <c r="Y9" s="101">
        <f>SMALL(E9:V9,2)</f>
        <v>0</v>
      </c>
      <c r="Z9" s="101">
        <f>SMALL(E9:V9,3)</f>
        <v>0</v>
      </c>
      <c r="AA9" s="102">
        <f>SUM(X9:Z9)</f>
        <v>0</v>
      </c>
      <c r="AB9" s="29">
        <f>LARGE(E9:V9,1)</f>
        <v>35</v>
      </c>
      <c r="AC9" s="30">
        <f>LARGE(E9:V9,2)</f>
        <v>35</v>
      </c>
      <c r="AD9" s="30">
        <f>LARGE(I9:Z9,3)</f>
        <v>35</v>
      </c>
      <c r="AE9" s="95">
        <f>SUM(AB9:AD9)</f>
        <v>105</v>
      </c>
      <c r="AF9" s="96">
        <f>SUM(W9-AA9+AE9)</f>
        <v>306</v>
      </c>
    </row>
    <row r="10" spans="1:32" x14ac:dyDescent="0.25">
      <c r="A10" s="14">
        <v>5</v>
      </c>
      <c r="B10" s="49" t="s">
        <v>23</v>
      </c>
      <c r="C10" s="50">
        <v>3757</v>
      </c>
      <c r="D10" s="51">
        <v>171</v>
      </c>
      <c r="E10" s="39">
        <v>30</v>
      </c>
      <c r="F10" s="42">
        <v>32</v>
      </c>
      <c r="G10" s="41">
        <v>30</v>
      </c>
      <c r="H10" s="142">
        <v>0</v>
      </c>
      <c r="I10" s="143">
        <v>0</v>
      </c>
      <c r="J10" s="144">
        <v>0</v>
      </c>
      <c r="K10" s="142">
        <v>0</v>
      </c>
      <c r="L10" s="143">
        <v>0</v>
      </c>
      <c r="M10" s="144">
        <v>0</v>
      </c>
      <c r="N10" s="142">
        <v>0</v>
      </c>
      <c r="O10" s="143">
        <v>0</v>
      </c>
      <c r="P10" s="144">
        <v>0</v>
      </c>
      <c r="Q10" s="39">
        <v>28</v>
      </c>
      <c r="R10" s="40">
        <v>29</v>
      </c>
      <c r="S10" s="41">
        <v>30</v>
      </c>
      <c r="T10" s="142">
        <v>0</v>
      </c>
      <c r="U10" s="143">
        <v>0</v>
      </c>
      <c r="V10" s="144">
        <v>0</v>
      </c>
      <c r="W10" s="25">
        <f>SUM(E10:V10)</f>
        <v>179</v>
      </c>
      <c r="X10" s="100">
        <f>SMALL(E10:V10,1)</f>
        <v>0</v>
      </c>
      <c r="Y10" s="101">
        <f>SMALL(E10:V10,2)</f>
        <v>0</v>
      </c>
      <c r="Z10" s="101">
        <f>SMALL(E10:V10,3)</f>
        <v>0</v>
      </c>
      <c r="AA10" s="102">
        <f>SUM(X10:Z10)</f>
        <v>0</v>
      </c>
      <c r="AB10" s="29">
        <f>LARGE(E10:V10,1)</f>
        <v>32</v>
      </c>
      <c r="AC10" s="30">
        <f>LARGE(E10:V10,2)</f>
        <v>30</v>
      </c>
      <c r="AD10" s="30">
        <f>LARGE(I10:Z10,3)</f>
        <v>29</v>
      </c>
      <c r="AE10" s="95">
        <f>SUM(AB10:AD10)</f>
        <v>91</v>
      </c>
      <c r="AF10" s="96">
        <f>SUM(W10-AA10+AE10)</f>
        <v>270</v>
      </c>
    </row>
    <row r="11" spans="1:32" x14ac:dyDescent="0.25">
      <c r="A11" s="14">
        <v>6</v>
      </c>
      <c r="B11" s="49" t="s">
        <v>91</v>
      </c>
      <c r="C11" s="50">
        <v>11983</v>
      </c>
      <c r="D11" s="51">
        <v>199</v>
      </c>
      <c r="E11" s="142">
        <v>0</v>
      </c>
      <c r="F11" s="143">
        <v>0</v>
      </c>
      <c r="G11" s="144">
        <v>0</v>
      </c>
      <c r="H11" s="142">
        <v>0</v>
      </c>
      <c r="I11" s="143">
        <v>0</v>
      </c>
      <c r="J11" s="144">
        <v>0</v>
      </c>
      <c r="K11" s="142">
        <v>0</v>
      </c>
      <c r="L11" s="143">
        <v>0</v>
      </c>
      <c r="M11" s="144">
        <v>0</v>
      </c>
      <c r="N11" s="39">
        <v>35</v>
      </c>
      <c r="O11" s="40">
        <v>35</v>
      </c>
      <c r="P11" s="41">
        <v>35</v>
      </c>
      <c r="Q11" s="142">
        <v>0</v>
      </c>
      <c r="R11" s="143">
        <v>0</v>
      </c>
      <c r="S11" s="144">
        <v>0</v>
      </c>
      <c r="T11" s="142">
        <v>0</v>
      </c>
      <c r="U11" s="143">
        <v>0</v>
      </c>
      <c r="V11" s="144">
        <v>0</v>
      </c>
      <c r="W11" s="25">
        <f>SUM(E11:V11)</f>
        <v>105</v>
      </c>
      <c r="X11" s="100">
        <f>SMALL(E11:V11,1)</f>
        <v>0</v>
      </c>
      <c r="Y11" s="101">
        <f>SMALL(E11:V11,2)</f>
        <v>0</v>
      </c>
      <c r="Z11" s="101">
        <f>SMALL(E11:V11,3)</f>
        <v>0</v>
      </c>
      <c r="AA11" s="102">
        <f>SUM(X11:Z11)</f>
        <v>0</v>
      </c>
      <c r="AB11" s="29">
        <f>LARGE(E11:V11,1)</f>
        <v>35</v>
      </c>
      <c r="AC11" s="30">
        <f>LARGE(E11:V11,2)</f>
        <v>35</v>
      </c>
      <c r="AD11" s="30">
        <f>LARGE(I11:Z11,3)</f>
        <v>35</v>
      </c>
      <c r="AE11" s="95">
        <f>SUM(AB11:AD11)</f>
        <v>105</v>
      </c>
      <c r="AF11" s="96">
        <f>SUM(W11-AA11+AE11)</f>
        <v>210</v>
      </c>
    </row>
    <row r="12" spans="1:32" x14ac:dyDescent="0.25">
      <c r="A12" s="14">
        <v>7</v>
      </c>
      <c r="B12" s="49" t="s">
        <v>73</v>
      </c>
      <c r="C12" s="50">
        <v>21717</v>
      </c>
      <c r="D12" s="51">
        <v>158</v>
      </c>
      <c r="E12" s="39">
        <v>35</v>
      </c>
      <c r="F12" s="40">
        <v>29</v>
      </c>
      <c r="G12" s="41">
        <v>32</v>
      </c>
      <c r="H12" s="142">
        <v>0</v>
      </c>
      <c r="I12" s="143">
        <v>0</v>
      </c>
      <c r="J12" s="144">
        <v>0</v>
      </c>
      <c r="K12" s="142">
        <v>0</v>
      </c>
      <c r="L12" s="143">
        <v>0</v>
      </c>
      <c r="M12" s="144">
        <v>0</v>
      </c>
      <c r="N12" s="150">
        <v>0</v>
      </c>
      <c r="O12" s="151">
        <v>0</v>
      </c>
      <c r="P12" s="153">
        <v>0</v>
      </c>
      <c r="Q12" s="142">
        <v>0</v>
      </c>
      <c r="R12" s="143">
        <v>0</v>
      </c>
      <c r="S12" s="144">
        <v>0</v>
      </c>
      <c r="T12" s="142">
        <v>0</v>
      </c>
      <c r="U12" s="143">
        <v>0</v>
      </c>
      <c r="V12" s="144">
        <v>0</v>
      </c>
      <c r="W12" s="25">
        <f>SUM(E12:V12)</f>
        <v>96</v>
      </c>
      <c r="X12" s="100">
        <f>SMALL(E12:V12,1)</f>
        <v>0</v>
      </c>
      <c r="Y12" s="101">
        <f>SMALL(E12:V12,2)</f>
        <v>0</v>
      </c>
      <c r="Z12" s="101">
        <f>SMALL(E12:V12,3)</f>
        <v>0</v>
      </c>
      <c r="AA12" s="102">
        <f>SUM(X12:Z12)</f>
        <v>0</v>
      </c>
      <c r="AB12" s="29">
        <f>LARGE(E12:V12,1)</f>
        <v>35</v>
      </c>
      <c r="AC12" s="30">
        <f>LARGE(E12:V12,2)</f>
        <v>32</v>
      </c>
      <c r="AD12" s="30">
        <f>LARGE(I12:Z12,3)</f>
        <v>0</v>
      </c>
      <c r="AE12" s="95">
        <f>SUM(AB12:AD12)</f>
        <v>67</v>
      </c>
      <c r="AF12" s="96">
        <f>SUM(W12-AA12+AE12)</f>
        <v>163</v>
      </c>
    </row>
    <row r="13" spans="1:32" x14ac:dyDescent="0.25">
      <c r="A13" s="14">
        <v>8</v>
      </c>
      <c r="B13" s="49" t="s">
        <v>51</v>
      </c>
      <c r="C13" s="50">
        <v>14982</v>
      </c>
      <c r="D13" s="51">
        <v>84</v>
      </c>
      <c r="E13" s="39">
        <v>28</v>
      </c>
      <c r="F13" s="40">
        <v>28</v>
      </c>
      <c r="G13" s="41">
        <v>28</v>
      </c>
      <c r="H13" s="142">
        <v>0</v>
      </c>
      <c r="I13" s="143">
        <v>0</v>
      </c>
      <c r="J13" s="144">
        <v>0</v>
      </c>
      <c r="K13" s="142">
        <v>0</v>
      </c>
      <c r="L13" s="145">
        <v>0</v>
      </c>
      <c r="M13" s="144">
        <v>0</v>
      </c>
      <c r="N13" s="150">
        <v>0</v>
      </c>
      <c r="O13" s="152">
        <v>0</v>
      </c>
      <c r="P13" s="153">
        <v>0</v>
      </c>
      <c r="Q13" s="142">
        <v>0</v>
      </c>
      <c r="R13" s="143">
        <v>0</v>
      </c>
      <c r="S13" s="144">
        <v>0</v>
      </c>
      <c r="T13" s="142">
        <v>0</v>
      </c>
      <c r="U13" s="143">
        <v>0</v>
      </c>
      <c r="V13" s="144">
        <v>0</v>
      </c>
      <c r="W13" s="25">
        <f>SUM(E13:V13)</f>
        <v>84</v>
      </c>
      <c r="X13" s="100">
        <f>SMALL(E13:V13,1)</f>
        <v>0</v>
      </c>
      <c r="Y13" s="101">
        <f>SMALL(E13:V13,2)</f>
        <v>0</v>
      </c>
      <c r="Z13" s="101">
        <f>SMALL(E13:V13,3)</f>
        <v>0</v>
      </c>
      <c r="AA13" s="102">
        <f>SUM(X13:Z13)</f>
        <v>0</v>
      </c>
      <c r="AB13" s="29">
        <f>LARGE(E13:V13,1)</f>
        <v>28</v>
      </c>
      <c r="AC13" s="30">
        <f>LARGE(E13:V13,2)</f>
        <v>28</v>
      </c>
      <c r="AD13" s="30">
        <f>LARGE(I13:Z13,3)</f>
        <v>0</v>
      </c>
      <c r="AE13" s="95">
        <f>SUM(AB13:AD13)</f>
        <v>56</v>
      </c>
      <c r="AF13" s="96">
        <f>SUM(W13-AA13+AE13)</f>
        <v>140</v>
      </c>
    </row>
    <row r="14" spans="1:32" s="3" customFormat="1" x14ac:dyDescent="0.25">
      <c r="E14" s="155">
        <v>6</v>
      </c>
      <c r="F14" s="155"/>
      <c r="G14" s="155"/>
      <c r="H14" s="155">
        <v>2</v>
      </c>
      <c r="I14" s="155"/>
      <c r="J14" s="155"/>
      <c r="K14" s="155">
        <v>2</v>
      </c>
      <c r="L14" s="155"/>
      <c r="M14" s="155"/>
      <c r="N14" s="155">
        <v>3</v>
      </c>
      <c r="O14" s="155"/>
      <c r="P14" s="155"/>
      <c r="Q14" s="155">
        <v>5</v>
      </c>
      <c r="R14" s="155"/>
      <c r="S14" s="155"/>
      <c r="T14" s="155">
        <v>3</v>
      </c>
      <c r="U14" s="155"/>
      <c r="V14" s="155"/>
      <c r="W14" s="17"/>
      <c r="X14" s="94"/>
      <c r="Y14" s="94"/>
      <c r="Z14" s="94"/>
      <c r="AA14" s="94"/>
      <c r="AB14" s="94"/>
      <c r="AC14" s="94"/>
      <c r="AD14" s="94"/>
      <c r="AE14" s="94"/>
      <c r="AF14" s="4">
        <f>AVERAGE(E14:V14)</f>
        <v>3.5</v>
      </c>
    </row>
    <row r="15" spans="1:32" x14ac:dyDescent="0.25">
      <c r="B15" s="156" t="s">
        <v>2</v>
      </c>
      <c r="C15" s="156"/>
      <c r="D15" s="156"/>
      <c r="E15" s="156"/>
      <c r="F15" s="156"/>
      <c r="G15" s="15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  <row r="16" spans="1:32" x14ac:dyDescent="0.25">
      <c r="B16" s="156"/>
      <c r="C16" s="156"/>
      <c r="D16" s="156"/>
      <c r="E16" s="156"/>
      <c r="F16" s="156"/>
      <c r="G16" s="15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</row>
  </sheetData>
  <sortState ref="B6:AF13">
    <sortCondition descending="1" ref="AF6:AF13"/>
  </sortState>
  <mergeCells count="27">
    <mergeCell ref="AF3:AF5"/>
    <mergeCell ref="T3:V3"/>
    <mergeCell ref="X3:Z4"/>
    <mergeCell ref="AA3:AA5"/>
    <mergeCell ref="AB3:AD4"/>
    <mergeCell ref="AE3:AE5"/>
    <mergeCell ref="K4:M4"/>
    <mergeCell ref="H3:J3"/>
    <mergeCell ref="K3:M3"/>
    <mergeCell ref="N3:P3"/>
    <mergeCell ref="Q3:S3"/>
    <mergeCell ref="A1:AF2"/>
    <mergeCell ref="B15:G16"/>
    <mergeCell ref="N4:P4"/>
    <mergeCell ref="Q4:S4"/>
    <mergeCell ref="T4:V4"/>
    <mergeCell ref="E14:G14"/>
    <mergeCell ref="H14:J14"/>
    <mergeCell ref="K14:M14"/>
    <mergeCell ref="N14:P14"/>
    <mergeCell ref="Q14:S14"/>
    <mergeCell ref="T14:V14"/>
    <mergeCell ref="A3:D4"/>
    <mergeCell ref="E3:G3"/>
    <mergeCell ref="W3:W5"/>
    <mergeCell ref="E4:G4"/>
    <mergeCell ref="H4:J4"/>
  </mergeCells>
  <pageMargins left="0.7" right="0.7" top="0.75" bottom="0.75" header="0.3" footer="0.3"/>
  <pageSetup paperSize="9" scale="8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zoomScale="90" zoomScaleNormal="90" workbookViewId="0">
      <selection activeCell="O29" sqref="O29"/>
    </sheetView>
  </sheetViews>
  <sheetFormatPr defaultRowHeight="15" x14ac:dyDescent="0.25"/>
  <cols>
    <col min="1" max="1" width="4.7109375" customWidth="1"/>
    <col min="2" max="2" width="23.85546875" customWidth="1"/>
    <col min="5" max="22" width="6" customWidth="1"/>
    <col min="23" max="23" width="6.7109375" customWidth="1"/>
    <col min="24" max="26" width="3.85546875" customWidth="1"/>
    <col min="27" max="27" width="5.5703125" customWidth="1"/>
    <col min="28" max="30" width="3.85546875" customWidth="1"/>
    <col min="31" max="31" width="6.7109375" customWidth="1"/>
  </cols>
  <sheetData>
    <row r="1" spans="1:34" ht="27" customHeight="1" x14ac:dyDescent="0.25">
      <c r="A1" s="183" t="s">
        <v>82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5"/>
      <c r="AH1" s="5"/>
    </row>
    <row r="2" spans="1:34" ht="20.25" customHeight="1" thickBot="1" x14ac:dyDescent="0.3">
      <c r="A2" s="183"/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5"/>
      <c r="AH2" s="5"/>
    </row>
    <row r="3" spans="1:34" x14ac:dyDescent="0.25">
      <c r="A3" s="160"/>
      <c r="B3" s="160"/>
      <c r="C3" s="160"/>
      <c r="D3" s="160"/>
      <c r="E3" s="162" t="s">
        <v>24</v>
      </c>
      <c r="F3" s="163"/>
      <c r="G3" s="164"/>
      <c r="H3" s="162" t="s">
        <v>12</v>
      </c>
      <c r="I3" s="163"/>
      <c r="J3" s="164"/>
      <c r="K3" s="162" t="s">
        <v>12</v>
      </c>
      <c r="L3" s="163"/>
      <c r="M3" s="164"/>
      <c r="N3" s="162" t="s">
        <v>24</v>
      </c>
      <c r="O3" s="163"/>
      <c r="P3" s="164"/>
      <c r="Q3" s="162" t="s">
        <v>24</v>
      </c>
      <c r="R3" s="163"/>
      <c r="S3" s="164"/>
      <c r="T3" s="162" t="s">
        <v>12</v>
      </c>
      <c r="U3" s="163"/>
      <c r="V3" s="164"/>
      <c r="W3" s="165" t="s">
        <v>1</v>
      </c>
      <c r="X3" s="168" t="s">
        <v>11</v>
      </c>
      <c r="Y3" s="169"/>
      <c r="Z3" s="169"/>
      <c r="AA3" s="172" t="s">
        <v>9</v>
      </c>
      <c r="AB3" s="175" t="s">
        <v>56</v>
      </c>
      <c r="AC3" s="176"/>
      <c r="AD3" s="176"/>
      <c r="AE3" s="179" t="s">
        <v>57</v>
      </c>
      <c r="AF3" s="165" t="s">
        <v>10</v>
      </c>
    </row>
    <row r="4" spans="1:34" ht="15.75" thickBot="1" x14ac:dyDescent="0.3">
      <c r="A4" s="161"/>
      <c r="B4" s="161"/>
      <c r="C4" s="161"/>
      <c r="D4" s="161"/>
      <c r="E4" s="157">
        <v>43505</v>
      </c>
      <c r="F4" s="158"/>
      <c r="G4" s="159"/>
      <c r="H4" s="157">
        <v>43526</v>
      </c>
      <c r="I4" s="158"/>
      <c r="J4" s="159"/>
      <c r="K4" s="157">
        <v>43589</v>
      </c>
      <c r="L4" s="158"/>
      <c r="M4" s="159"/>
      <c r="N4" s="157">
        <v>43624</v>
      </c>
      <c r="O4" s="158"/>
      <c r="P4" s="159"/>
      <c r="Q4" s="157">
        <v>43708</v>
      </c>
      <c r="R4" s="158"/>
      <c r="S4" s="159"/>
      <c r="T4" s="157">
        <v>43771</v>
      </c>
      <c r="U4" s="158"/>
      <c r="V4" s="159"/>
      <c r="W4" s="166"/>
      <c r="X4" s="170"/>
      <c r="Y4" s="171"/>
      <c r="Z4" s="171"/>
      <c r="AA4" s="173"/>
      <c r="AB4" s="177"/>
      <c r="AC4" s="178"/>
      <c r="AD4" s="178"/>
      <c r="AE4" s="180"/>
      <c r="AF4" s="166"/>
    </row>
    <row r="5" spans="1:34" s="2" customFormat="1" ht="45.75" customHeight="1" thickBot="1" x14ac:dyDescent="0.3">
      <c r="A5" s="13" t="s">
        <v>0</v>
      </c>
      <c r="B5" s="48" t="s">
        <v>4</v>
      </c>
      <c r="C5" s="23" t="s">
        <v>3</v>
      </c>
      <c r="D5" s="52" t="s">
        <v>5</v>
      </c>
      <c r="E5" s="19">
        <v>1</v>
      </c>
      <c r="F5" s="20">
        <v>2</v>
      </c>
      <c r="G5" s="21">
        <v>3</v>
      </c>
      <c r="H5" s="19">
        <v>1</v>
      </c>
      <c r="I5" s="20">
        <v>2</v>
      </c>
      <c r="J5" s="21">
        <v>3</v>
      </c>
      <c r="K5" s="19">
        <v>1</v>
      </c>
      <c r="L5" s="22">
        <v>2</v>
      </c>
      <c r="M5" s="21">
        <v>3</v>
      </c>
      <c r="N5" s="19">
        <v>1</v>
      </c>
      <c r="O5" s="20">
        <v>2</v>
      </c>
      <c r="P5" s="21">
        <v>3</v>
      </c>
      <c r="Q5" s="19">
        <v>1</v>
      </c>
      <c r="R5" s="20">
        <v>2</v>
      </c>
      <c r="S5" s="21">
        <v>3</v>
      </c>
      <c r="T5" s="19">
        <v>1</v>
      </c>
      <c r="U5" s="20">
        <v>2</v>
      </c>
      <c r="V5" s="21">
        <v>3</v>
      </c>
      <c r="W5" s="167"/>
      <c r="X5" s="98" t="s">
        <v>6</v>
      </c>
      <c r="Y5" s="99" t="s">
        <v>7</v>
      </c>
      <c r="Z5" s="99" t="s">
        <v>8</v>
      </c>
      <c r="AA5" s="174"/>
      <c r="AB5" s="27" t="s">
        <v>58</v>
      </c>
      <c r="AC5" s="28" t="s">
        <v>59</v>
      </c>
      <c r="AD5" s="28" t="s">
        <v>60</v>
      </c>
      <c r="AE5" s="181"/>
      <c r="AF5" s="166"/>
    </row>
    <row r="6" spans="1:34" x14ac:dyDescent="0.25">
      <c r="A6" s="14">
        <v>1</v>
      </c>
      <c r="B6" s="66" t="s">
        <v>83</v>
      </c>
      <c r="C6" s="50">
        <v>20865</v>
      </c>
      <c r="D6" s="51">
        <v>381</v>
      </c>
      <c r="E6" s="34">
        <v>35</v>
      </c>
      <c r="F6" s="35">
        <v>35</v>
      </c>
      <c r="G6" s="36">
        <v>35</v>
      </c>
      <c r="H6" s="39">
        <v>35</v>
      </c>
      <c r="I6" s="40">
        <v>35</v>
      </c>
      <c r="J6" s="41">
        <v>35</v>
      </c>
      <c r="K6" s="142">
        <v>0</v>
      </c>
      <c r="L6" s="143">
        <v>0</v>
      </c>
      <c r="M6" s="144">
        <v>0</v>
      </c>
      <c r="N6" s="142">
        <v>0</v>
      </c>
      <c r="O6" s="143">
        <v>0</v>
      </c>
      <c r="P6" s="144">
        <v>0</v>
      </c>
      <c r="Q6" s="39">
        <v>35</v>
      </c>
      <c r="R6" s="40">
        <v>32</v>
      </c>
      <c r="S6" s="41">
        <v>32</v>
      </c>
      <c r="T6" s="150"/>
      <c r="U6" s="151"/>
      <c r="V6" s="153"/>
      <c r="W6" s="24">
        <f t="shared" ref="W6:W21" si="0">SUM(E6:V6)</f>
        <v>309</v>
      </c>
      <c r="X6" s="100">
        <f t="shared" ref="X6:X21" si="1">SMALL(E6:V6,1)</f>
        <v>0</v>
      </c>
      <c r="Y6" s="101">
        <f t="shared" ref="Y6:Y21" si="2">SMALL(E6:V6,2)</f>
        <v>0</v>
      </c>
      <c r="Z6" s="101">
        <f t="shared" ref="Z6:Z21" si="3">SMALL(E6:V6,3)</f>
        <v>0</v>
      </c>
      <c r="AA6" s="102">
        <f t="shared" ref="AA6:AA21" si="4">SUM(X6:Z6)</f>
        <v>0</v>
      </c>
      <c r="AB6" s="29">
        <f t="shared" ref="AB6:AB21" si="5">LARGE(E6:V6,1)</f>
        <v>35</v>
      </c>
      <c r="AC6" s="30">
        <f t="shared" ref="AC6:AC21" si="6">LARGE(E6:V6,2)</f>
        <v>35</v>
      </c>
      <c r="AD6" s="30">
        <f t="shared" ref="AD6:AD21" si="7">LARGE(I6:Z6,3)</f>
        <v>35</v>
      </c>
      <c r="AE6" s="95">
        <f t="shared" ref="AE6:AE21" si="8">SUM(AB6:AD6)</f>
        <v>105</v>
      </c>
      <c r="AF6" s="96">
        <f t="shared" ref="AF6:AF21" si="9">SUM(W6-AA6+AE6)</f>
        <v>414</v>
      </c>
    </row>
    <row r="7" spans="1:34" x14ac:dyDescent="0.25">
      <c r="A7" s="14">
        <v>2</v>
      </c>
      <c r="B7" s="31" t="s">
        <v>46</v>
      </c>
      <c r="C7" s="32">
        <v>16607</v>
      </c>
      <c r="D7" s="33">
        <v>339</v>
      </c>
      <c r="E7" s="142">
        <v>0</v>
      </c>
      <c r="F7" s="143">
        <v>0</v>
      </c>
      <c r="G7" s="144">
        <v>0</v>
      </c>
      <c r="H7" s="142">
        <v>0</v>
      </c>
      <c r="I7" s="143">
        <v>0</v>
      </c>
      <c r="J7" s="144">
        <v>0</v>
      </c>
      <c r="K7" s="39">
        <v>35</v>
      </c>
      <c r="L7" s="40">
        <v>35</v>
      </c>
      <c r="M7" s="41">
        <v>35</v>
      </c>
      <c r="N7" s="39">
        <v>35</v>
      </c>
      <c r="O7" s="40">
        <v>0</v>
      </c>
      <c r="P7" s="41">
        <v>0</v>
      </c>
      <c r="Q7" s="134" t="s">
        <v>50</v>
      </c>
      <c r="R7" s="40">
        <v>35</v>
      </c>
      <c r="S7" s="41">
        <v>35</v>
      </c>
      <c r="T7" s="150"/>
      <c r="U7" s="151"/>
      <c r="V7" s="153"/>
      <c r="W7" s="25">
        <f t="shared" si="0"/>
        <v>210</v>
      </c>
      <c r="X7" s="100">
        <f t="shared" si="1"/>
        <v>0</v>
      </c>
      <c r="Y7" s="101">
        <f t="shared" si="2"/>
        <v>0</v>
      </c>
      <c r="Z7" s="101">
        <f t="shared" si="3"/>
        <v>0</v>
      </c>
      <c r="AA7" s="102">
        <f t="shared" si="4"/>
        <v>0</v>
      </c>
      <c r="AB7" s="29">
        <f t="shared" si="5"/>
        <v>35</v>
      </c>
      <c r="AC7" s="30">
        <f t="shared" si="6"/>
        <v>35</v>
      </c>
      <c r="AD7" s="30">
        <f t="shared" si="7"/>
        <v>35</v>
      </c>
      <c r="AE7" s="95">
        <f t="shared" si="8"/>
        <v>105</v>
      </c>
      <c r="AF7" s="96">
        <f t="shared" si="9"/>
        <v>315</v>
      </c>
    </row>
    <row r="8" spans="1:34" x14ac:dyDescent="0.25">
      <c r="A8" s="14">
        <v>3</v>
      </c>
      <c r="B8" s="49" t="s">
        <v>98</v>
      </c>
      <c r="C8" s="50">
        <v>12319</v>
      </c>
      <c r="D8" s="51">
        <v>27</v>
      </c>
      <c r="E8" s="142">
        <v>0</v>
      </c>
      <c r="F8" s="143">
        <v>0</v>
      </c>
      <c r="G8" s="144">
        <v>0</v>
      </c>
      <c r="H8" s="142">
        <v>0</v>
      </c>
      <c r="I8" s="143">
        <v>0</v>
      </c>
      <c r="J8" s="144">
        <v>0</v>
      </c>
      <c r="K8" s="39">
        <v>32</v>
      </c>
      <c r="L8" s="40">
        <v>32</v>
      </c>
      <c r="M8" s="41">
        <v>32</v>
      </c>
      <c r="N8" s="142">
        <v>0</v>
      </c>
      <c r="O8" s="143">
        <v>0</v>
      </c>
      <c r="P8" s="144">
        <v>0</v>
      </c>
      <c r="Q8" s="142">
        <v>0</v>
      </c>
      <c r="R8" s="143">
        <v>0</v>
      </c>
      <c r="S8" s="144">
        <v>0</v>
      </c>
      <c r="T8" s="150"/>
      <c r="U8" s="151"/>
      <c r="V8" s="153"/>
      <c r="W8" s="25">
        <f t="shared" si="0"/>
        <v>96</v>
      </c>
      <c r="X8" s="100">
        <f t="shared" si="1"/>
        <v>0</v>
      </c>
      <c r="Y8" s="101">
        <f t="shared" si="2"/>
        <v>0</v>
      </c>
      <c r="Z8" s="101">
        <f t="shared" si="3"/>
        <v>0</v>
      </c>
      <c r="AA8" s="102">
        <f t="shared" si="4"/>
        <v>0</v>
      </c>
      <c r="AB8" s="29">
        <f t="shared" si="5"/>
        <v>32</v>
      </c>
      <c r="AC8" s="30">
        <f t="shared" si="6"/>
        <v>32</v>
      </c>
      <c r="AD8" s="30">
        <f t="shared" si="7"/>
        <v>32</v>
      </c>
      <c r="AE8" s="95">
        <f t="shared" si="8"/>
        <v>96</v>
      </c>
      <c r="AF8" s="96">
        <f t="shared" si="9"/>
        <v>192</v>
      </c>
    </row>
    <row r="9" spans="1:34" hidden="1" x14ac:dyDescent="0.25">
      <c r="A9" s="14">
        <v>4</v>
      </c>
      <c r="B9" s="49"/>
      <c r="C9" s="50"/>
      <c r="D9" s="51"/>
      <c r="E9" s="39"/>
      <c r="F9" s="40"/>
      <c r="G9" s="41"/>
      <c r="H9" s="39"/>
      <c r="I9" s="40"/>
      <c r="J9" s="41"/>
      <c r="K9" s="39"/>
      <c r="L9" s="40"/>
      <c r="M9" s="41"/>
      <c r="N9" s="39"/>
      <c r="O9" s="40"/>
      <c r="P9" s="41"/>
      <c r="Q9" s="39"/>
      <c r="R9" s="40"/>
      <c r="S9" s="41"/>
      <c r="T9" s="39"/>
      <c r="U9" s="40"/>
      <c r="V9" s="41"/>
      <c r="W9" s="25">
        <f t="shared" si="0"/>
        <v>0</v>
      </c>
      <c r="X9" s="100" t="e">
        <f t="shared" si="1"/>
        <v>#NUM!</v>
      </c>
      <c r="Y9" s="101" t="e">
        <f t="shared" si="2"/>
        <v>#NUM!</v>
      </c>
      <c r="Z9" s="101" t="e">
        <f t="shared" si="3"/>
        <v>#NUM!</v>
      </c>
      <c r="AA9" s="102" t="e">
        <f t="shared" si="4"/>
        <v>#NUM!</v>
      </c>
      <c r="AB9" s="29" t="e">
        <f t="shared" si="5"/>
        <v>#NUM!</v>
      </c>
      <c r="AC9" s="30" t="e">
        <f t="shared" si="6"/>
        <v>#NUM!</v>
      </c>
      <c r="AD9" s="30" t="e">
        <f t="shared" si="7"/>
        <v>#NUM!</v>
      </c>
      <c r="AE9" s="95" t="e">
        <f t="shared" si="8"/>
        <v>#NUM!</v>
      </c>
      <c r="AF9" s="96" t="e">
        <f t="shared" si="9"/>
        <v>#NUM!</v>
      </c>
    </row>
    <row r="10" spans="1:34" hidden="1" x14ac:dyDescent="0.25">
      <c r="A10" s="14">
        <v>5</v>
      </c>
      <c r="B10" s="49"/>
      <c r="C10" s="50"/>
      <c r="D10" s="51"/>
      <c r="E10" s="39"/>
      <c r="F10" s="40"/>
      <c r="G10" s="41"/>
      <c r="H10" s="39"/>
      <c r="I10" s="40"/>
      <c r="J10" s="41"/>
      <c r="K10" s="39"/>
      <c r="L10" s="42"/>
      <c r="M10" s="41"/>
      <c r="N10" s="39"/>
      <c r="O10" s="40"/>
      <c r="P10" s="41"/>
      <c r="Q10" s="39"/>
      <c r="R10" s="40"/>
      <c r="S10" s="41"/>
      <c r="T10" s="34"/>
      <c r="U10" s="35"/>
      <c r="V10" s="36"/>
      <c r="W10" s="25">
        <f t="shared" si="0"/>
        <v>0</v>
      </c>
      <c r="X10" s="100" t="e">
        <f t="shared" si="1"/>
        <v>#NUM!</v>
      </c>
      <c r="Y10" s="101" t="e">
        <f t="shared" si="2"/>
        <v>#NUM!</v>
      </c>
      <c r="Z10" s="101" t="e">
        <f t="shared" si="3"/>
        <v>#NUM!</v>
      </c>
      <c r="AA10" s="102" t="e">
        <f t="shared" si="4"/>
        <v>#NUM!</v>
      </c>
      <c r="AB10" s="29" t="e">
        <f t="shared" si="5"/>
        <v>#NUM!</v>
      </c>
      <c r="AC10" s="30" t="e">
        <f t="shared" si="6"/>
        <v>#NUM!</v>
      </c>
      <c r="AD10" s="30" t="e">
        <f t="shared" si="7"/>
        <v>#NUM!</v>
      </c>
      <c r="AE10" s="95" t="e">
        <f t="shared" si="8"/>
        <v>#NUM!</v>
      </c>
      <c r="AF10" s="96" t="e">
        <f t="shared" si="9"/>
        <v>#NUM!</v>
      </c>
    </row>
    <row r="11" spans="1:34" hidden="1" x14ac:dyDescent="0.25">
      <c r="A11" s="14">
        <v>6</v>
      </c>
      <c r="B11" s="49"/>
      <c r="C11" s="50"/>
      <c r="D11" s="51"/>
      <c r="E11" s="134"/>
      <c r="F11" s="135"/>
      <c r="G11" s="41"/>
      <c r="H11" s="39"/>
      <c r="I11" s="40"/>
      <c r="J11" s="41"/>
      <c r="K11" s="39"/>
      <c r="L11" s="40"/>
      <c r="M11" s="41"/>
      <c r="N11" s="39"/>
      <c r="O11" s="40"/>
      <c r="P11" s="41"/>
      <c r="Q11" s="39"/>
      <c r="R11" s="40"/>
      <c r="S11" s="41"/>
      <c r="T11" s="39"/>
      <c r="U11" s="40"/>
      <c r="V11" s="41"/>
      <c r="W11" s="25">
        <f t="shared" si="0"/>
        <v>0</v>
      </c>
      <c r="X11" s="100" t="e">
        <f t="shared" si="1"/>
        <v>#NUM!</v>
      </c>
      <c r="Y11" s="101" t="e">
        <f t="shared" si="2"/>
        <v>#NUM!</v>
      </c>
      <c r="Z11" s="101" t="e">
        <f t="shared" si="3"/>
        <v>#NUM!</v>
      </c>
      <c r="AA11" s="102" t="e">
        <f t="shared" si="4"/>
        <v>#NUM!</v>
      </c>
      <c r="AB11" s="29" t="e">
        <f t="shared" si="5"/>
        <v>#NUM!</v>
      </c>
      <c r="AC11" s="30" t="e">
        <f t="shared" si="6"/>
        <v>#NUM!</v>
      </c>
      <c r="AD11" s="30" t="e">
        <f t="shared" si="7"/>
        <v>#NUM!</v>
      </c>
      <c r="AE11" s="95" t="e">
        <f t="shared" si="8"/>
        <v>#NUM!</v>
      </c>
      <c r="AF11" s="96" t="e">
        <f t="shared" si="9"/>
        <v>#NUM!</v>
      </c>
    </row>
    <row r="12" spans="1:34" hidden="1" x14ac:dyDescent="0.25">
      <c r="A12" s="14">
        <v>7</v>
      </c>
      <c r="B12" s="49"/>
      <c r="C12" s="50"/>
      <c r="D12" s="51"/>
      <c r="E12" s="39"/>
      <c r="F12" s="40"/>
      <c r="G12" s="41"/>
      <c r="H12" s="39"/>
      <c r="I12" s="40"/>
      <c r="J12" s="41"/>
      <c r="K12" s="39"/>
      <c r="L12" s="40"/>
      <c r="M12" s="41"/>
      <c r="N12" s="39"/>
      <c r="O12" s="40"/>
      <c r="P12" s="41"/>
      <c r="Q12" s="39"/>
      <c r="R12" s="42"/>
      <c r="S12" s="41"/>
      <c r="T12" s="34"/>
      <c r="U12" s="35"/>
      <c r="V12" s="36"/>
      <c r="W12" s="25">
        <f t="shared" si="0"/>
        <v>0</v>
      </c>
      <c r="X12" s="100" t="e">
        <f t="shared" si="1"/>
        <v>#NUM!</v>
      </c>
      <c r="Y12" s="101" t="e">
        <f t="shared" si="2"/>
        <v>#NUM!</v>
      </c>
      <c r="Z12" s="101" t="e">
        <f t="shared" si="3"/>
        <v>#NUM!</v>
      </c>
      <c r="AA12" s="102" t="e">
        <f t="shared" si="4"/>
        <v>#NUM!</v>
      </c>
      <c r="AB12" s="29" t="e">
        <f t="shared" si="5"/>
        <v>#NUM!</v>
      </c>
      <c r="AC12" s="30" t="e">
        <f t="shared" si="6"/>
        <v>#NUM!</v>
      </c>
      <c r="AD12" s="30" t="e">
        <f t="shared" si="7"/>
        <v>#NUM!</v>
      </c>
      <c r="AE12" s="95" t="e">
        <f t="shared" si="8"/>
        <v>#NUM!</v>
      </c>
      <c r="AF12" s="96" t="e">
        <f t="shared" si="9"/>
        <v>#NUM!</v>
      </c>
    </row>
    <row r="13" spans="1:34" hidden="1" x14ac:dyDescent="0.25">
      <c r="A13" s="14">
        <v>8</v>
      </c>
      <c r="B13" s="49"/>
      <c r="C13" s="50"/>
      <c r="D13" s="51"/>
      <c r="E13" s="39"/>
      <c r="F13" s="40"/>
      <c r="G13" s="41"/>
      <c r="H13" s="39"/>
      <c r="I13" s="40"/>
      <c r="J13" s="41"/>
      <c r="K13" s="39"/>
      <c r="L13" s="40"/>
      <c r="M13" s="41"/>
      <c r="N13" s="39"/>
      <c r="O13" s="42"/>
      <c r="P13" s="41"/>
      <c r="Q13" s="39"/>
      <c r="R13" s="40"/>
      <c r="S13" s="41"/>
      <c r="T13" s="39"/>
      <c r="U13" s="40"/>
      <c r="V13" s="41"/>
      <c r="W13" s="25">
        <f t="shared" si="0"/>
        <v>0</v>
      </c>
      <c r="X13" s="100" t="e">
        <f t="shared" si="1"/>
        <v>#NUM!</v>
      </c>
      <c r="Y13" s="101" t="e">
        <f t="shared" si="2"/>
        <v>#NUM!</v>
      </c>
      <c r="Z13" s="101" t="e">
        <f t="shared" si="3"/>
        <v>#NUM!</v>
      </c>
      <c r="AA13" s="102" t="e">
        <f t="shared" si="4"/>
        <v>#NUM!</v>
      </c>
      <c r="AB13" s="29" t="e">
        <f t="shared" si="5"/>
        <v>#NUM!</v>
      </c>
      <c r="AC13" s="30" t="e">
        <f t="shared" si="6"/>
        <v>#NUM!</v>
      </c>
      <c r="AD13" s="30" t="e">
        <f t="shared" si="7"/>
        <v>#NUM!</v>
      </c>
      <c r="AE13" s="95" t="e">
        <f t="shared" si="8"/>
        <v>#NUM!</v>
      </c>
      <c r="AF13" s="96" t="e">
        <f t="shared" si="9"/>
        <v>#NUM!</v>
      </c>
    </row>
    <row r="14" spans="1:34" hidden="1" x14ac:dyDescent="0.25">
      <c r="A14" s="14">
        <v>9</v>
      </c>
      <c r="B14" s="49"/>
      <c r="C14" s="50"/>
      <c r="D14" s="51"/>
      <c r="E14" s="39"/>
      <c r="F14" s="40"/>
      <c r="G14" s="41"/>
      <c r="H14" s="39"/>
      <c r="I14" s="40"/>
      <c r="J14" s="41"/>
      <c r="K14" s="39"/>
      <c r="L14" s="42"/>
      <c r="M14" s="41"/>
      <c r="N14" s="39"/>
      <c r="O14" s="40"/>
      <c r="P14" s="41"/>
      <c r="Q14" s="39"/>
      <c r="R14" s="42"/>
      <c r="S14" s="41"/>
      <c r="T14" s="39"/>
      <c r="U14" s="40"/>
      <c r="V14" s="41"/>
      <c r="W14" s="25">
        <f t="shared" si="0"/>
        <v>0</v>
      </c>
      <c r="X14" s="100" t="e">
        <f t="shared" si="1"/>
        <v>#NUM!</v>
      </c>
      <c r="Y14" s="101" t="e">
        <f t="shared" si="2"/>
        <v>#NUM!</v>
      </c>
      <c r="Z14" s="101" t="e">
        <f t="shared" si="3"/>
        <v>#NUM!</v>
      </c>
      <c r="AA14" s="102" t="e">
        <f t="shared" si="4"/>
        <v>#NUM!</v>
      </c>
      <c r="AB14" s="29" t="e">
        <f t="shared" si="5"/>
        <v>#NUM!</v>
      </c>
      <c r="AC14" s="30" t="e">
        <f t="shared" si="6"/>
        <v>#NUM!</v>
      </c>
      <c r="AD14" s="30" t="e">
        <f t="shared" si="7"/>
        <v>#NUM!</v>
      </c>
      <c r="AE14" s="95" t="e">
        <f t="shared" si="8"/>
        <v>#NUM!</v>
      </c>
      <c r="AF14" s="96" t="e">
        <f t="shared" si="9"/>
        <v>#NUM!</v>
      </c>
    </row>
    <row r="15" spans="1:34" hidden="1" x14ac:dyDescent="0.25">
      <c r="A15" s="14">
        <v>10</v>
      </c>
      <c r="B15" s="49"/>
      <c r="C15" s="50"/>
      <c r="D15" s="51"/>
      <c r="E15" s="39"/>
      <c r="F15" s="40"/>
      <c r="G15" s="41"/>
      <c r="H15" s="39"/>
      <c r="I15" s="40"/>
      <c r="J15" s="41"/>
      <c r="K15" s="39"/>
      <c r="L15" s="42"/>
      <c r="M15" s="41"/>
      <c r="N15" s="39"/>
      <c r="O15" s="42"/>
      <c r="P15" s="41"/>
      <c r="Q15" s="39"/>
      <c r="R15" s="40"/>
      <c r="S15" s="41"/>
      <c r="T15" s="39"/>
      <c r="U15" s="40"/>
      <c r="V15" s="41"/>
      <c r="W15" s="25">
        <f t="shared" si="0"/>
        <v>0</v>
      </c>
      <c r="X15" s="100" t="e">
        <f t="shared" si="1"/>
        <v>#NUM!</v>
      </c>
      <c r="Y15" s="101" t="e">
        <f t="shared" si="2"/>
        <v>#NUM!</v>
      </c>
      <c r="Z15" s="101" t="e">
        <f t="shared" si="3"/>
        <v>#NUM!</v>
      </c>
      <c r="AA15" s="102" t="e">
        <f t="shared" si="4"/>
        <v>#NUM!</v>
      </c>
      <c r="AB15" s="29" t="e">
        <f t="shared" si="5"/>
        <v>#NUM!</v>
      </c>
      <c r="AC15" s="30" t="e">
        <f t="shared" si="6"/>
        <v>#NUM!</v>
      </c>
      <c r="AD15" s="30" t="e">
        <f t="shared" si="7"/>
        <v>#NUM!</v>
      </c>
      <c r="AE15" s="95" t="e">
        <f t="shared" si="8"/>
        <v>#NUM!</v>
      </c>
      <c r="AF15" s="96" t="e">
        <f t="shared" si="9"/>
        <v>#NUM!</v>
      </c>
    </row>
    <row r="16" spans="1:34" hidden="1" x14ac:dyDescent="0.25">
      <c r="A16" s="14">
        <v>11</v>
      </c>
      <c r="B16" s="49"/>
      <c r="C16" s="50"/>
      <c r="D16" s="51"/>
      <c r="E16" s="39"/>
      <c r="F16" s="40"/>
      <c r="G16" s="41"/>
      <c r="H16" s="39"/>
      <c r="I16" s="40"/>
      <c r="J16" s="41"/>
      <c r="K16" s="39"/>
      <c r="L16" s="40"/>
      <c r="M16" s="41"/>
      <c r="N16" s="39"/>
      <c r="O16" s="40"/>
      <c r="P16" s="41"/>
      <c r="Q16" s="39"/>
      <c r="R16" s="40"/>
      <c r="S16" s="41"/>
      <c r="T16" s="39"/>
      <c r="U16" s="40"/>
      <c r="V16" s="41"/>
      <c r="W16" s="25">
        <f t="shared" si="0"/>
        <v>0</v>
      </c>
      <c r="X16" s="100" t="e">
        <f t="shared" si="1"/>
        <v>#NUM!</v>
      </c>
      <c r="Y16" s="101" t="e">
        <f t="shared" si="2"/>
        <v>#NUM!</v>
      </c>
      <c r="Z16" s="101" t="e">
        <f t="shared" si="3"/>
        <v>#NUM!</v>
      </c>
      <c r="AA16" s="102" t="e">
        <f t="shared" si="4"/>
        <v>#NUM!</v>
      </c>
      <c r="AB16" s="29" t="e">
        <f t="shared" si="5"/>
        <v>#NUM!</v>
      </c>
      <c r="AC16" s="30" t="e">
        <f t="shared" si="6"/>
        <v>#NUM!</v>
      </c>
      <c r="AD16" s="30" t="e">
        <f t="shared" si="7"/>
        <v>#NUM!</v>
      </c>
      <c r="AE16" s="95" t="e">
        <f t="shared" si="8"/>
        <v>#NUM!</v>
      </c>
      <c r="AF16" s="96" t="e">
        <f t="shared" si="9"/>
        <v>#NUM!</v>
      </c>
    </row>
    <row r="17" spans="1:32" hidden="1" x14ac:dyDescent="0.25">
      <c r="A17" s="14">
        <v>12</v>
      </c>
      <c r="B17" s="49"/>
      <c r="C17" s="50"/>
      <c r="D17" s="51"/>
      <c r="E17" s="39"/>
      <c r="F17" s="40"/>
      <c r="G17" s="88"/>
      <c r="H17" s="39"/>
      <c r="I17" s="40"/>
      <c r="J17" s="41"/>
      <c r="K17" s="39"/>
      <c r="L17" s="40"/>
      <c r="M17" s="41"/>
      <c r="N17" s="39"/>
      <c r="O17" s="40"/>
      <c r="P17" s="41"/>
      <c r="Q17" s="39"/>
      <c r="R17" s="40"/>
      <c r="S17" s="41"/>
      <c r="T17" s="34"/>
      <c r="U17" s="35"/>
      <c r="V17" s="36"/>
      <c r="W17" s="25">
        <f t="shared" si="0"/>
        <v>0</v>
      </c>
      <c r="X17" s="100" t="e">
        <f t="shared" si="1"/>
        <v>#NUM!</v>
      </c>
      <c r="Y17" s="101" t="e">
        <f t="shared" si="2"/>
        <v>#NUM!</v>
      </c>
      <c r="Z17" s="101" t="e">
        <f t="shared" si="3"/>
        <v>#NUM!</v>
      </c>
      <c r="AA17" s="102" t="e">
        <f t="shared" si="4"/>
        <v>#NUM!</v>
      </c>
      <c r="AB17" s="29" t="e">
        <f t="shared" si="5"/>
        <v>#NUM!</v>
      </c>
      <c r="AC17" s="30" t="e">
        <f t="shared" si="6"/>
        <v>#NUM!</v>
      </c>
      <c r="AD17" s="30" t="e">
        <f t="shared" si="7"/>
        <v>#NUM!</v>
      </c>
      <c r="AE17" s="95" t="e">
        <f t="shared" si="8"/>
        <v>#NUM!</v>
      </c>
      <c r="AF17" s="96" t="e">
        <f t="shared" si="9"/>
        <v>#NUM!</v>
      </c>
    </row>
    <row r="18" spans="1:32" hidden="1" x14ac:dyDescent="0.25">
      <c r="A18" s="14">
        <v>13</v>
      </c>
      <c r="B18" s="49"/>
      <c r="C18" s="50"/>
      <c r="D18" s="51"/>
      <c r="E18" s="39"/>
      <c r="F18" s="40"/>
      <c r="G18" s="41"/>
      <c r="H18" s="39"/>
      <c r="I18" s="40"/>
      <c r="J18" s="41"/>
      <c r="K18" s="39"/>
      <c r="L18" s="40"/>
      <c r="M18" s="41"/>
      <c r="N18" s="39"/>
      <c r="O18" s="40"/>
      <c r="P18" s="41"/>
      <c r="Q18" s="39"/>
      <c r="R18" s="40"/>
      <c r="S18" s="41"/>
      <c r="T18" s="39"/>
      <c r="U18" s="40"/>
      <c r="V18" s="41"/>
      <c r="W18" s="25">
        <f t="shared" si="0"/>
        <v>0</v>
      </c>
      <c r="X18" s="100" t="e">
        <f t="shared" si="1"/>
        <v>#NUM!</v>
      </c>
      <c r="Y18" s="101" t="e">
        <f t="shared" si="2"/>
        <v>#NUM!</v>
      </c>
      <c r="Z18" s="101" t="e">
        <f t="shared" si="3"/>
        <v>#NUM!</v>
      </c>
      <c r="AA18" s="102" t="e">
        <f t="shared" si="4"/>
        <v>#NUM!</v>
      </c>
      <c r="AB18" s="29" t="e">
        <f t="shared" si="5"/>
        <v>#NUM!</v>
      </c>
      <c r="AC18" s="30" t="e">
        <f t="shared" si="6"/>
        <v>#NUM!</v>
      </c>
      <c r="AD18" s="30" t="e">
        <f t="shared" si="7"/>
        <v>#NUM!</v>
      </c>
      <c r="AE18" s="95" t="e">
        <f t="shared" si="8"/>
        <v>#NUM!</v>
      </c>
      <c r="AF18" s="96" t="e">
        <f t="shared" si="9"/>
        <v>#NUM!</v>
      </c>
    </row>
    <row r="19" spans="1:32" hidden="1" x14ac:dyDescent="0.25">
      <c r="A19" s="14">
        <v>14</v>
      </c>
      <c r="B19" s="49"/>
      <c r="C19" s="50"/>
      <c r="D19" s="51"/>
      <c r="E19" s="39"/>
      <c r="F19" s="40"/>
      <c r="G19" s="41"/>
      <c r="H19" s="39"/>
      <c r="I19" s="40"/>
      <c r="J19" s="41"/>
      <c r="K19" s="39"/>
      <c r="L19" s="40"/>
      <c r="M19" s="41"/>
      <c r="N19" s="39"/>
      <c r="O19" s="40"/>
      <c r="P19" s="41"/>
      <c r="Q19" s="39"/>
      <c r="R19" s="40"/>
      <c r="S19" s="41"/>
      <c r="T19" s="34"/>
      <c r="U19" s="35"/>
      <c r="V19" s="36"/>
      <c r="W19" s="25">
        <f t="shared" si="0"/>
        <v>0</v>
      </c>
      <c r="X19" s="100" t="e">
        <f t="shared" si="1"/>
        <v>#NUM!</v>
      </c>
      <c r="Y19" s="101" t="e">
        <f t="shared" si="2"/>
        <v>#NUM!</v>
      </c>
      <c r="Z19" s="101" t="e">
        <f t="shared" si="3"/>
        <v>#NUM!</v>
      </c>
      <c r="AA19" s="102" t="e">
        <f t="shared" si="4"/>
        <v>#NUM!</v>
      </c>
      <c r="AB19" s="29" t="e">
        <f t="shared" si="5"/>
        <v>#NUM!</v>
      </c>
      <c r="AC19" s="30" t="e">
        <f t="shared" si="6"/>
        <v>#NUM!</v>
      </c>
      <c r="AD19" s="30" t="e">
        <f t="shared" si="7"/>
        <v>#NUM!</v>
      </c>
      <c r="AE19" s="95" t="e">
        <f t="shared" si="8"/>
        <v>#NUM!</v>
      </c>
      <c r="AF19" s="96" t="e">
        <f t="shared" si="9"/>
        <v>#NUM!</v>
      </c>
    </row>
    <row r="20" spans="1:32" hidden="1" x14ac:dyDescent="0.25">
      <c r="A20" s="14">
        <v>15</v>
      </c>
      <c r="B20" s="49"/>
      <c r="C20" s="50"/>
      <c r="D20" s="51"/>
      <c r="E20" s="39"/>
      <c r="F20" s="40"/>
      <c r="G20" s="41"/>
      <c r="H20" s="39"/>
      <c r="I20" s="40"/>
      <c r="J20" s="41"/>
      <c r="K20" s="39"/>
      <c r="L20" s="40"/>
      <c r="M20" s="41"/>
      <c r="N20" s="39"/>
      <c r="O20" s="40"/>
      <c r="P20" s="41"/>
      <c r="Q20" s="39"/>
      <c r="R20" s="40"/>
      <c r="S20" s="41"/>
      <c r="T20" s="39"/>
      <c r="U20" s="40"/>
      <c r="V20" s="41"/>
      <c r="W20" s="25">
        <f t="shared" si="0"/>
        <v>0</v>
      </c>
      <c r="X20" s="100" t="e">
        <f t="shared" si="1"/>
        <v>#NUM!</v>
      </c>
      <c r="Y20" s="101" t="e">
        <f t="shared" si="2"/>
        <v>#NUM!</v>
      </c>
      <c r="Z20" s="101" t="e">
        <f t="shared" si="3"/>
        <v>#NUM!</v>
      </c>
      <c r="AA20" s="102" t="e">
        <f t="shared" si="4"/>
        <v>#NUM!</v>
      </c>
      <c r="AB20" s="29" t="e">
        <f t="shared" si="5"/>
        <v>#NUM!</v>
      </c>
      <c r="AC20" s="30" t="e">
        <f t="shared" si="6"/>
        <v>#NUM!</v>
      </c>
      <c r="AD20" s="30" t="e">
        <f t="shared" si="7"/>
        <v>#NUM!</v>
      </c>
      <c r="AE20" s="95" t="e">
        <f t="shared" si="8"/>
        <v>#NUM!</v>
      </c>
      <c r="AF20" s="96" t="e">
        <f t="shared" si="9"/>
        <v>#NUM!</v>
      </c>
    </row>
    <row r="21" spans="1:32" ht="15.75" hidden="1" thickBot="1" x14ac:dyDescent="0.3">
      <c r="A21" s="14">
        <v>16</v>
      </c>
      <c r="B21" s="49"/>
      <c r="C21" s="50"/>
      <c r="D21" s="51"/>
      <c r="E21" s="39"/>
      <c r="F21" s="40"/>
      <c r="G21" s="41"/>
      <c r="H21" s="39"/>
      <c r="I21" s="42"/>
      <c r="J21" s="41"/>
      <c r="K21" s="39"/>
      <c r="L21" s="40"/>
      <c r="M21" s="41"/>
      <c r="N21" s="39"/>
      <c r="O21" s="42"/>
      <c r="P21" s="41"/>
      <c r="Q21" s="39"/>
      <c r="R21" s="40"/>
      <c r="S21" s="41"/>
      <c r="T21" s="39"/>
      <c r="U21" s="40"/>
      <c r="V21" s="41"/>
      <c r="W21" s="25">
        <f t="shared" si="0"/>
        <v>0</v>
      </c>
      <c r="X21" s="100" t="e">
        <f t="shared" si="1"/>
        <v>#NUM!</v>
      </c>
      <c r="Y21" s="101" t="e">
        <f t="shared" si="2"/>
        <v>#NUM!</v>
      </c>
      <c r="Z21" s="101" t="e">
        <f t="shared" si="3"/>
        <v>#NUM!</v>
      </c>
      <c r="AA21" s="102" t="e">
        <f t="shared" si="4"/>
        <v>#NUM!</v>
      </c>
      <c r="AB21" s="29" t="e">
        <f t="shared" si="5"/>
        <v>#NUM!</v>
      </c>
      <c r="AC21" s="30" t="e">
        <f t="shared" si="6"/>
        <v>#NUM!</v>
      </c>
      <c r="AD21" s="30" t="e">
        <f t="shared" si="7"/>
        <v>#NUM!</v>
      </c>
      <c r="AE21" s="95" t="e">
        <f t="shared" si="8"/>
        <v>#NUM!</v>
      </c>
      <c r="AF21" s="97" t="e">
        <f t="shared" si="9"/>
        <v>#NUM!</v>
      </c>
    </row>
    <row r="22" spans="1:32" s="3" customFormat="1" x14ac:dyDescent="0.25">
      <c r="E22" s="155">
        <v>1</v>
      </c>
      <c r="F22" s="155"/>
      <c r="G22" s="155"/>
      <c r="H22" s="155">
        <v>1</v>
      </c>
      <c r="I22" s="155"/>
      <c r="J22" s="155"/>
      <c r="K22" s="155">
        <v>2</v>
      </c>
      <c r="L22" s="155"/>
      <c r="M22" s="155"/>
      <c r="N22" s="155">
        <v>1</v>
      </c>
      <c r="O22" s="155"/>
      <c r="P22" s="155"/>
      <c r="Q22" s="155">
        <v>2</v>
      </c>
      <c r="R22" s="155"/>
      <c r="S22" s="155"/>
      <c r="T22" s="155"/>
      <c r="U22" s="155"/>
      <c r="V22" s="155"/>
      <c r="W22" s="125"/>
      <c r="X22" s="125"/>
      <c r="Y22" s="125"/>
      <c r="Z22" s="125"/>
      <c r="AA22" s="125"/>
      <c r="AB22" s="125"/>
      <c r="AC22" s="125"/>
      <c r="AD22" s="125"/>
      <c r="AE22" s="125"/>
      <c r="AF22" s="4">
        <f>AVERAGE(E22:V22)</f>
        <v>1.4</v>
      </c>
    </row>
    <row r="23" spans="1:32" x14ac:dyDescent="0.25">
      <c r="B23" s="156" t="s">
        <v>2</v>
      </c>
      <c r="C23" s="156"/>
      <c r="D23" s="156"/>
      <c r="E23" s="156"/>
      <c r="F23" s="156"/>
      <c r="G23" s="15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6"/>
      <c r="AB23" s="126"/>
      <c r="AC23" s="126"/>
      <c r="AD23" s="126"/>
      <c r="AE23" s="126"/>
    </row>
    <row r="24" spans="1:32" x14ac:dyDescent="0.25">
      <c r="B24" s="156"/>
      <c r="C24" s="156"/>
      <c r="D24" s="156"/>
      <c r="E24" s="156"/>
      <c r="F24" s="156"/>
      <c r="G24" s="15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6"/>
      <c r="AE24" s="126"/>
    </row>
    <row r="25" spans="1:32" x14ac:dyDescent="0.25"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</row>
    <row r="26" spans="1:32" x14ac:dyDescent="0.25"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</row>
  </sheetData>
  <mergeCells count="27">
    <mergeCell ref="AE3:AE5"/>
    <mergeCell ref="B23:G24"/>
    <mergeCell ref="E22:G22"/>
    <mergeCell ref="H22:J22"/>
    <mergeCell ref="K22:M22"/>
    <mergeCell ref="N22:P22"/>
    <mergeCell ref="T4:V4"/>
    <mergeCell ref="Q22:S22"/>
    <mergeCell ref="T22:V22"/>
    <mergeCell ref="AA3:AA5"/>
    <mergeCell ref="AB3:AD4"/>
    <mergeCell ref="A1:AF2"/>
    <mergeCell ref="A3:D4"/>
    <mergeCell ref="E3:G3"/>
    <mergeCell ref="H3:J3"/>
    <mergeCell ref="K3:M3"/>
    <mergeCell ref="N3:P3"/>
    <mergeCell ref="Q3:S3"/>
    <mergeCell ref="T3:V3"/>
    <mergeCell ref="W3:W5"/>
    <mergeCell ref="X3:Z4"/>
    <mergeCell ref="AF3:AF5"/>
    <mergeCell ref="E4:G4"/>
    <mergeCell ref="H4:J4"/>
    <mergeCell ref="K4:M4"/>
    <mergeCell ref="N4:P4"/>
    <mergeCell ref="Q4:S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Bambino</vt:lpstr>
      <vt:lpstr>Micro Max</vt:lpstr>
      <vt:lpstr>Mini Max</vt:lpstr>
      <vt:lpstr>Junior Max</vt:lpstr>
      <vt:lpstr>Senior Max</vt:lpstr>
      <vt:lpstr>DD2</vt:lpstr>
      <vt:lpstr>DD2 Masters</vt:lpstr>
      <vt:lpstr>Max 175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Atkinson Allison</cp:lastModifiedBy>
  <cp:lastPrinted>2018-06-05T09:04:44Z</cp:lastPrinted>
  <dcterms:created xsi:type="dcterms:W3CDTF">2012-03-03T08:29:38Z</dcterms:created>
  <dcterms:modified xsi:type="dcterms:W3CDTF">2019-11-06T10:44:27Z</dcterms:modified>
</cp:coreProperties>
</file>