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9\Circ Car\Historics\"/>
    </mc:Choice>
  </mc:AlternateContent>
  <bookViews>
    <workbookView xWindow="0" yWindow="0" windowWidth="28800" windowHeight="12300" activeTab="4"/>
  </bookViews>
  <sheets>
    <sheet name="LITTLE Giants" sheetId="3" r:id="rId1"/>
    <sheet name="U2" sheetId="4" r:id="rId2"/>
    <sheet name="Pre'66 Legends V8" sheetId="5" r:id="rId3"/>
    <sheet name="ISP...TA" sheetId="6" r:id="rId4"/>
    <sheet name="LE MANS SP &amp; GT" sheetId="7" r:id="rId5"/>
    <sheet name="Summary Dataset" sheetId="9" r:id="rId6"/>
    <sheet name="Overall Points by Series" sheetId="10" r:id="rId7"/>
    <sheet name="Sheet5" sheetId="8" state="hidden" r:id="rId8"/>
  </sheets>
  <definedNames>
    <definedName name="_xlnm._FilterDatabase" localSheetId="6" hidden="1">'Overall Points by Series'!$A$2:$S$2</definedName>
    <definedName name="_xlnm._FilterDatabase" localSheetId="5" hidden="1">'Summary Dataset'!$A$1:$AH$115</definedName>
    <definedName name="_xlnm._FilterDatabase" localSheetId="1" hidden="1">'U2'!$A$13:$Z$23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5" i="10" l="1"/>
  <c r="M35" i="10"/>
  <c r="N35" i="10"/>
  <c r="O35" i="10"/>
  <c r="P35" i="10"/>
  <c r="Q35" i="10"/>
  <c r="L25" i="10"/>
  <c r="M25" i="10"/>
  <c r="N25" i="10"/>
  <c r="O25" i="10"/>
  <c r="P25" i="10"/>
  <c r="Q25" i="10"/>
  <c r="L29" i="10"/>
  <c r="M29" i="10"/>
  <c r="N29" i="10"/>
  <c r="O29" i="10"/>
  <c r="P29" i="10"/>
  <c r="Q29" i="10"/>
  <c r="L36" i="10"/>
  <c r="M36" i="10"/>
  <c r="N36" i="10"/>
  <c r="O36" i="10"/>
  <c r="P36" i="10"/>
  <c r="Q36" i="10"/>
  <c r="L30" i="10"/>
  <c r="M30" i="10"/>
  <c r="N30" i="10"/>
  <c r="O30" i="10"/>
  <c r="P30" i="10"/>
  <c r="Q30" i="10"/>
  <c r="L37" i="10"/>
  <c r="M37" i="10"/>
  <c r="N37" i="10"/>
  <c r="O37" i="10"/>
  <c r="P37" i="10"/>
  <c r="Q37" i="10"/>
  <c r="L38" i="10"/>
  <c r="M38" i="10"/>
  <c r="N38" i="10"/>
  <c r="O38" i="10"/>
  <c r="P38" i="10"/>
  <c r="Q38" i="10"/>
  <c r="L39" i="10"/>
  <c r="M39" i="10"/>
  <c r="N39" i="10"/>
  <c r="O39" i="10"/>
  <c r="P39" i="10"/>
  <c r="Q39" i="10"/>
  <c r="L49" i="10"/>
  <c r="M49" i="10"/>
  <c r="N49" i="10"/>
  <c r="O49" i="10"/>
  <c r="P49" i="10"/>
  <c r="Q49" i="10"/>
  <c r="L31" i="10"/>
  <c r="M31" i="10"/>
  <c r="N31" i="10"/>
  <c r="O31" i="10"/>
  <c r="P31" i="10"/>
  <c r="Q31" i="10"/>
  <c r="L50" i="10"/>
  <c r="M50" i="10"/>
  <c r="N50" i="10"/>
  <c r="O50" i="10"/>
  <c r="P50" i="10"/>
  <c r="Q50" i="10"/>
  <c r="L51" i="10"/>
  <c r="M51" i="10"/>
  <c r="N51" i="10"/>
  <c r="O51" i="10"/>
  <c r="P51" i="10"/>
  <c r="Q51" i="10"/>
  <c r="L59" i="10"/>
  <c r="M59" i="10"/>
  <c r="N59" i="10"/>
  <c r="O59" i="10"/>
  <c r="P59" i="10"/>
  <c r="Q59" i="10"/>
  <c r="L34" i="10"/>
  <c r="M34" i="10"/>
  <c r="N34" i="10"/>
  <c r="O34" i="10"/>
  <c r="P34" i="10"/>
  <c r="Q34" i="10"/>
  <c r="L60" i="10"/>
  <c r="M60" i="10"/>
  <c r="N60" i="10"/>
  <c r="O60" i="10"/>
  <c r="P60" i="10"/>
  <c r="Q60" i="10"/>
  <c r="L61" i="10"/>
  <c r="M61" i="10"/>
  <c r="N61" i="10"/>
  <c r="O61" i="10"/>
  <c r="P61" i="10"/>
  <c r="Q61" i="10"/>
  <c r="L52" i="10"/>
  <c r="M52" i="10"/>
  <c r="N52" i="10"/>
  <c r="O52" i="10"/>
  <c r="P52" i="10"/>
  <c r="Q52" i="10"/>
  <c r="L62" i="10"/>
  <c r="M62" i="10"/>
  <c r="N62" i="10"/>
  <c r="O62" i="10"/>
  <c r="P62" i="10"/>
  <c r="Q62" i="10"/>
  <c r="L63" i="10"/>
  <c r="M63" i="10"/>
  <c r="N63" i="10"/>
  <c r="O63" i="10"/>
  <c r="P63" i="10"/>
  <c r="Q63" i="10"/>
  <c r="L53" i="10"/>
  <c r="M53" i="10"/>
  <c r="N53" i="10"/>
  <c r="O53" i="10"/>
  <c r="P53" i="10"/>
  <c r="Q53" i="10"/>
  <c r="L64" i="10"/>
  <c r="M64" i="10"/>
  <c r="N64" i="10"/>
  <c r="O64" i="10"/>
  <c r="P64" i="10"/>
  <c r="Q64" i="10"/>
  <c r="L65" i="10"/>
  <c r="M65" i="10"/>
  <c r="N65" i="10"/>
  <c r="O65" i="10"/>
  <c r="P65" i="10"/>
  <c r="Q65" i="10"/>
  <c r="L40" i="10"/>
  <c r="M40" i="10"/>
  <c r="N40" i="10"/>
  <c r="O40" i="10"/>
  <c r="P40" i="10"/>
  <c r="Q40" i="10"/>
  <c r="L66" i="10"/>
  <c r="M66" i="10"/>
  <c r="N66" i="10"/>
  <c r="O66" i="10"/>
  <c r="P66" i="10"/>
  <c r="Q66" i="10"/>
  <c r="L67" i="10"/>
  <c r="M67" i="10"/>
  <c r="N67" i="10"/>
  <c r="O67" i="10"/>
  <c r="P67" i="10"/>
  <c r="Q67" i="10"/>
  <c r="L68" i="10"/>
  <c r="M68" i="10"/>
  <c r="N68" i="10"/>
  <c r="O68" i="10"/>
  <c r="P68" i="10"/>
  <c r="Q68" i="10"/>
  <c r="L69" i="10"/>
  <c r="M69" i="10"/>
  <c r="N69" i="10"/>
  <c r="O69" i="10"/>
  <c r="P69" i="10"/>
  <c r="Q69" i="10"/>
  <c r="L70" i="10"/>
  <c r="M70" i="10"/>
  <c r="N70" i="10"/>
  <c r="O70" i="10"/>
  <c r="P70" i="10"/>
  <c r="Q70" i="10"/>
  <c r="L71" i="10"/>
  <c r="M71" i="10"/>
  <c r="N71" i="10"/>
  <c r="O71" i="10"/>
  <c r="P71" i="10"/>
  <c r="Q71" i="10"/>
  <c r="L72" i="10"/>
  <c r="M72" i="10"/>
  <c r="N72" i="10"/>
  <c r="O72" i="10"/>
  <c r="P72" i="10"/>
  <c r="Q72" i="10"/>
  <c r="L73" i="10"/>
  <c r="M73" i="10"/>
  <c r="N73" i="10"/>
  <c r="O73" i="10"/>
  <c r="P73" i="10"/>
  <c r="Q73" i="10"/>
  <c r="L26" i="10"/>
  <c r="M26" i="10"/>
  <c r="N26" i="10"/>
  <c r="O26" i="10"/>
  <c r="P26" i="10"/>
  <c r="Q26" i="10"/>
  <c r="L74" i="10"/>
  <c r="M74" i="10"/>
  <c r="N74" i="10"/>
  <c r="O74" i="10"/>
  <c r="P74" i="10"/>
  <c r="Q74" i="10"/>
  <c r="L3" i="10"/>
  <c r="M3" i="10"/>
  <c r="N3" i="10"/>
  <c r="O3" i="10"/>
  <c r="P3" i="10"/>
  <c r="Q3" i="10"/>
  <c r="L41" i="10"/>
  <c r="M41" i="10"/>
  <c r="N41" i="10"/>
  <c r="O41" i="10"/>
  <c r="P41" i="10"/>
  <c r="Q41" i="10"/>
  <c r="L10" i="10"/>
  <c r="M10" i="10"/>
  <c r="N10" i="10"/>
  <c r="O10" i="10"/>
  <c r="P10" i="10"/>
  <c r="Q10" i="10"/>
  <c r="L54" i="10"/>
  <c r="M54" i="10"/>
  <c r="N54" i="10"/>
  <c r="O54" i="10"/>
  <c r="P54" i="10"/>
  <c r="Q54" i="10"/>
  <c r="L75" i="10"/>
  <c r="M75" i="10"/>
  <c r="N75" i="10"/>
  <c r="O75" i="10"/>
  <c r="P75" i="10"/>
  <c r="Q75" i="10"/>
  <c r="L76" i="10"/>
  <c r="M76" i="10"/>
  <c r="N76" i="10"/>
  <c r="O76" i="10"/>
  <c r="P76" i="10"/>
  <c r="Q76" i="10"/>
  <c r="L77" i="10"/>
  <c r="M77" i="10"/>
  <c r="N77" i="10"/>
  <c r="O77" i="10"/>
  <c r="P77" i="10"/>
  <c r="Q77" i="10"/>
  <c r="L15" i="10"/>
  <c r="M15" i="10"/>
  <c r="N15" i="10"/>
  <c r="O15" i="10"/>
  <c r="P15" i="10"/>
  <c r="Q15" i="10"/>
  <c r="L78" i="10"/>
  <c r="M78" i="10"/>
  <c r="N78" i="10"/>
  <c r="O78" i="10"/>
  <c r="P78" i="10"/>
  <c r="Q78" i="10"/>
  <c r="L79" i="10"/>
  <c r="M79" i="10"/>
  <c r="N79" i="10"/>
  <c r="O79" i="10"/>
  <c r="P79" i="10"/>
  <c r="Q79" i="10"/>
  <c r="L80" i="10"/>
  <c r="M80" i="10"/>
  <c r="N80" i="10"/>
  <c r="O80" i="10"/>
  <c r="P80" i="10"/>
  <c r="Q80" i="10"/>
  <c r="L81" i="10"/>
  <c r="M81" i="10"/>
  <c r="N81" i="10"/>
  <c r="O81" i="10"/>
  <c r="P81" i="10"/>
  <c r="Q81" i="10"/>
  <c r="L42" i="10"/>
  <c r="M42" i="10"/>
  <c r="N42" i="10"/>
  <c r="O42" i="10"/>
  <c r="P42" i="10"/>
  <c r="Q42" i="10"/>
  <c r="L4" i="10"/>
  <c r="M4" i="10"/>
  <c r="N4" i="10"/>
  <c r="O4" i="10"/>
  <c r="P4" i="10"/>
  <c r="Q4" i="10"/>
  <c r="L5" i="10"/>
  <c r="M5" i="10"/>
  <c r="N5" i="10"/>
  <c r="O5" i="10"/>
  <c r="P5" i="10"/>
  <c r="Q5" i="10"/>
  <c r="L6" i="10"/>
  <c r="M6" i="10"/>
  <c r="N6" i="10"/>
  <c r="O6" i="10"/>
  <c r="P6" i="10"/>
  <c r="Q6" i="10"/>
  <c r="L7" i="10"/>
  <c r="M7" i="10"/>
  <c r="N7" i="10"/>
  <c r="O7" i="10"/>
  <c r="P7" i="10"/>
  <c r="Q7" i="10"/>
  <c r="L8" i="10"/>
  <c r="M8" i="10"/>
  <c r="N8" i="10"/>
  <c r="O8" i="10"/>
  <c r="P8" i="10"/>
  <c r="Q8" i="10"/>
  <c r="L9" i="10"/>
  <c r="M9" i="10"/>
  <c r="N9" i="10"/>
  <c r="O9" i="10"/>
  <c r="P9" i="10"/>
  <c r="Q9" i="10"/>
  <c r="L11" i="10"/>
  <c r="M11" i="10"/>
  <c r="N11" i="10"/>
  <c r="O11" i="10"/>
  <c r="P11" i="10"/>
  <c r="Q11" i="10"/>
  <c r="L12" i="10"/>
  <c r="M12" i="10"/>
  <c r="N12" i="10"/>
  <c r="O12" i="10"/>
  <c r="P12" i="10"/>
  <c r="Q12" i="10"/>
  <c r="L13" i="10"/>
  <c r="M13" i="10"/>
  <c r="N13" i="10"/>
  <c r="O13" i="10"/>
  <c r="P13" i="10"/>
  <c r="Q13" i="10"/>
  <c r="L14" i="10"/>
  <c r="M14" i="10"/>
  <c r="N14" i="10"/>
  <c r="O14" i="10"/>
  <c r="P14" i="10"/>
  <c r="Q14" i="10"/>
  <c r="L16" i="10"/>
  <c r="M16" i="10"/>
  <c r="N16" i="10"/>
  <c r="O16" i="10"/>
  <c r="P16" i="10"/>
  <c r="Q16" i="10"/>
  <c r="L17" i="10"/>
  <c r="M17" i="10"/>
  <c r="N17" i="10"/>
  <c r="O17" i="10"/>
  <c r="P17" i="10"/>
  <c r="Q17" i="10"/>
  <c r="L19" i="10"/>
  <c r="M19" i="10"/>
  <c r="N19" i="10"/>
  <c r="O19" i="10"/>
  <c r="P19" i="10"/>
  <c r="Q19" i="10"/>
  <c r="L20" i="10"/>
  <c r="M20" i="10"/>
  <c r="N20" i="10"/>
  <c r="O20" i="10"/>
  <c r="P20" i="10"/>
  <c r="Q20" i="10"/>
  <c r="L18" i="10"/>
  <c r="M18" i="10"/>
  <c r="N18" i="10"/>
  <c r="O18" i="10"/>
  <c r="P18" i="10"/>
  <c r="Q18" i="10"/>
  <c r="L21" i="10"/>
  <c r="M21" i="10"/>
  <c r="N21" i="10"/>
  <c r="O21" i="10"/>
  <c r="P21" i="10"/>
  <c r="Q21" i="10"/>
  <c r="L22" i="10"/>
  <c r="M22" i="10"/>
  <c r="N22" i="10"/>
  <c r="O22" i="10"/>
  <c r="P22" i="10"/>
  <c r="Q22" i="10"/>
  <c r="L23" i="10"/>
  <c r="M23" i="10"/>
  <c r="N23" i="10"/>
  <c r="O23" i="10"/>
  <c r="P23" i="10"/>
  <c r="Q23" i="10"/>
  <c r="L32" i="10"/>
  <c r="M32" i="10"/>
  <c r="N32" i="10"/>
  <c r="O32" i="10"/>
  <c r="P32" i="10"/>
  <c r="Q32" i="10"/>
  <c r="L82" i="10"/>
  <c r="M82" i="10"/>
  <c r="N82" i="10"/>
  <c r="O82" i="10"/>
  <c r="P82" i="10"/>
  <c r="Q82" i="10"/>
  <c r="L83" i="10"/>
  <c r="M83" i="10"/>
  <c r="N83" i="10"/>
  <c r="O83" i="10"/>
  <c r="P83" i="10"/>
  <c r="Q83" i="10"/>
  <c r="L43" i="10"/>
  <c r="M43" i="10"/>
  <c r="N43" i="10"/>
  <c r="O43" i="10"/>
  <c r="P43" i="10"/>
  <c r="Q43" i="10"/>
  <c r="L44" i="10"/>
  <c r="M44" i="10"/>
  <c r="N44" i="10"/>
  <c r="O44" i="10"/>
  <c r="P44" i="10"/>
  <c r="Q44" i="10"/>
  <c r="L84" i="10"/>
  <c r="M84" i="10"/>
  <c r="N84" i="10"/>
  <c r="O84" i="10"/>
  <c r="P84" i="10"/>
  <c r="Q84" i="10"/>
  <c r="L45" i="10"/>
  <c r="M45" i="10"/>
  <c r="N45" i="10"/>
  <c r="O45" i="10"/>
  <c r="P45" i="10"/>
  <c r="Q45" i="10"/>
  <c r="L33" i="10"/>
  <c r="M33" i="10"/>
  <c r="N33" i="10"/>
  <c r="O33" i="10"/>
  <c r="P33" i="10"/>
  <c r="Q33" i="10"/>
  <c r="L24" i="10"/>
  <c r="M24" i="10"/>
  <c r="N24" i="10"/>
  <c r="O24" i="10"/>
  <c r="P24" i="10"/>
  <c r="Q24" i="10"/>
  <c r="L85" i="10"/>
  <c r="M85" i="10"/>
  <c r="N85" i="10"/>
  <c r="O85" i="10"/>
  <c r="P85" i="10"/>
  <c r="Q85" i="10"/>
  <c r="L28" i="10"/>
  <c r="M28" i="10"/>
  <c r="N28" i="10"/>
  <c r="O28" i="10"/>
  <c r="P28" i="10"/>
  <c r="Q28" i="10"/>
  <c r="L55" i="10"/>
  <c r="M55" i="10"/>
  <c r="N55" i="10"/>
  <c r="O55" i="10"/>
  <c r="P55" i="10"/>
  <c r="Q55" i="10"/>
  <c r="L46" i="10"/>
  <c r="M46" i="10"/>
  <c r="N46" i="10"/>
  <c r="O46" i="10"/>
  <c r="P46" i="10"/>
  <c r="Q46" i="10"/>
  <c r="L56" i="10"/>
  <c r="M56" i="10"/>
  <c r="N56" i="10"/>
  <c r="O56" i="10"/>
  <c r="P56" i="10"/>
  <c r="Q56" i="10"/>
  <c r="L57" i="10"/>
  <c r="M57" i="10"/>
  <c r="N57" i="10"/>
  <c r="O57" i="10"/>
  <c r="P57" i="10"/>
  <c r="Q57" i="10"/>
  <c r="L47" i="10"/>
  <c r="M47" i="10"/>
  <c r="N47" i="10"/>
  <c r="O47" i="10"/>
  <c r="P47" i="10"/>
  <c r="Q47" i="10"/>
  <c r="L86" i="10"/>
  <c r="M86" i="10"/>
  <c r="N86" i="10"/>
  <c r="O86" i="10"/>
  <c r="P86" i="10"/>
  <c r="Q86" i="10"/>
  <c r="L87" i="10"/>
  <c r="M87" i="10"/>
  <c r="N87" i="10"/>
  <c r="O87" i="10"/>
  <c r="P87" i="10"/>
  <c r="Q87" i="10"/>
  <c r="L58" i="10"/>
  <c r="M58" i="10"/>
  <c r="N58" i="10"/>
  <c r="O58" i="10"/>
  <c r="P58" i="10"/>
  <c r="Q58" i="10"/>
  <c r="L88" i="10"/>
  <c r="M88" i="10"/>
  <c r="N88" i="10"/>
  <c r="O88" i="10"/>
  <c r="P88" i="10"/>
  <c r="Q88" i="10"/>
  <c r="L89" i="10"/>
  <c r="M89" i="10"/>
  <c r="N89" i="10"/>
  <c r="O89" i="10"/>
  <c r="P89" i="10"/>
  <c r="Q89" i="10"/>
  <c r="L90" i="10"/>
  <c r="M90" i="10"/>
  <c r="N90" i="10"/>
  <c r="O90" i="10"/>
  <c r="P90" i="10"/>
  <c r="Q90" i="10"/>
  <c r="L91" i="10"/>
  <c r="M91" i="10"/>
  <c r="N91" i="10"/>
  <c r="O91" i="10"/>
  <c r="P91" i="10"/>
  <c r="Q91" i="10"/>
  <c r="L92" i="10"/>
  <c r="M92" i="10"/>
  <c r="N92" i="10"/>
  <c r="O92" i="10"/>
  <c r="P92" i="10"/>
  <c r="Q92" i="10"/>
  <c r="L93" i="10"/>
  <c r="M93" i="10"/>
  <c r="N93" i="10"/>
  <c r="O93" i="10"/>
  <c r="P93" i="10"/>
  <c r="Q93" i="10"/>
  <c r="L48" i="10"/>
  <c r="M48" i="10"/>
  <c r="N48" i="10"/>
  <c r="O48" i="10"/>
  <c r="P48" i="10"/>
  <c r="Q48" i="10"/>
  <c r="Q27" i="10"/>
  <c r="P27" i="10"/>
  <c r="O27" i="10"/>
  <c r="N27" i="10"/>
  <c r="M27" i="10"/>
  <c r="L27" i="10"/>
  <c r="Z2" i="9"/>
  <c r="AA2" i="9"/>
  <c r="Z3" i="9"/>
  <c r="AA3" i="9"/>
  <c r="Z4" i="9"/>
  <c r="AA4" i="9"/>
  <c r="Z5" i="9"/>
  <c r="AA5" i="9"/>
  <c r="Z6" i="9"/>
  <c r="AA6" i="9"/>
  <c r="Z7" i="9"/>
  <c r="AA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Z31" i="9"/>
  <c r="AA31" i="9"/>
  <c r="Z32" i="9"/>
  <c r="AA32" i="9"/>
  <c r="Z33" i="9"/>
  <c r="AA33" i="9"/>
  <c r="Z34" i="9"/>
  <c r="AA34" i="9"/>
  <c r="Z35" i="9"/>
  <c r="AA35" i="9"/>
  <c r="Z36" i="9"/>
  <c r="AA36" i="9"/>
  <c r="Z37" i="9"/>
  <c r="AA37" i="9"/>
  <c r="Z38" i="9"/>
  <c r="AA38" i="9"/>
  <c r="Z39" i="9"/>
  <c r="AA39" i="9"/>
  <c r="Z40" i="9"/>
  <c r="AA40" i="9"/>
  <c r="Z41" i="9"/>
  <c r="AA41" i="9"/>
  <c r="Z42" i="9"/>
  <c r="AA42" i="9"/>
  <c r="Z43" i="9"/>
  <c r="AA43" i="9"/>
  <c r="Z44" i="9"/>
  <c r="AA44" i="9"/>
  <c r="Z45" i="9"/>
  <c r="AA45" i="9"/>
  <c r="Z46" i="9"/>
  <c r="AA46" i="9"/>
  <c r="Z47" i="9"/>
  <c r="AA47" i="9"/>
  <c r="Z48" i="9"/>
  <c r="AA48" i="9"/>
  <c r="Z49" i="9"/>
  <c r="AA49" i="9"/>
  <c r="Z50" i="9"/>
  <c r="AA50" i="9"/>
  <c r="Z51" i="9"/>
  <c r="AA51" i="9"/>
  <c r="Z52" i="9"/>
  <c r="AA52" i="9"/>
  <c r="Z53" i="9"/>
  <c r="AA53" i="9"/>
  <c r="Z54" i="9"/>
  <c r="AA54" i="9"/>
  <c r="Z55" i="9"/>
  <c r="AA55" i="9"/>
  <c r="Z56" i="9"/>
  <c r="AA56" i="9"/>
  <c r="Z57" i="9"/>
  <c r="AA57" i="9"/>
  <c r="Z58" i="9"/>
  <c r="AA58" i="9"/>
  <c r="Z59" i="9"/>
  <c r="AA59" i="9"/>
  <c r="Z60" i="9"/>
  <c r="AA60" i="9"/>
  <c r="Z61" i="9"/>
  <c r="AA61" i="9"/>
  <c r="Z62" i="9"/>
  <c r="AA62" i="9"/>
  <c r="Z63" i="9"/>
  <c r="AA63" i="9"/>
  <c r="Z64" i="9"/>
  <c r="AA64" i="9"/>
  <c r="Z65" i="9"/>
  <c r="AA65" i="9"/>
  <c r="Z66" i="9"/>
  <c r="AA66" i="9"/>
  <c r="Z67" i="9"/>
  <c r="AA67" i="9"/>
  <c r="Z68" i="9"/>
  <c r="AA68" i="9"/>
  <c r="Z69" i="9"/>
  <c r="AA69" i="9"/>
  <c r="Z70" i="9"/>
  <c r="AA70" i="9"/>
  <c r="Z71" i="9"/>
  <c r="AA71" i="9"/>
  <c r="Z72" i="9"/>
  <c r="AA72" i="9"/>
  <c r="Z73" i="9"/>
  <c r="AA73" i="9"/>
  <c r="Z74" i="9"/>
  <c r="AA74" i="9"/>
  <c r="Z75" i="9"/>
  <c r="AA75" i="9"/>
  <c r="Z76" i="9"/>
  <c r="AA76" i="9"/>
  <c r="Z77" i="9"/>
  <c r="AA77" i="9"/>
  <c r="Z78" i="9"/>
  <c r="AA78" i="9"/>
  <c r="Z79" i="9"/>
  <c r="AA79" i="9"/>
  <c r="Z80" i="9"/>
  <c r="AA80" i="9"/>
  <c r="Z81" i="9"/>
  <c r="AA81" i="9"/>
  <c r="Z82" i="9"/>
  <c r="AA82" i="9"/>
  <c r="Z83" i="9"/>
  <c r="AA83" i="9"/>
  <c r="Z84" i="9"/>
  <c r="AA84" i="9"/>
  <c r="Z85" i="9"/>
  <c r="AA85" i="9"/>
  <c r="Z86" i="9"/>
  <c r="AA86" i="9"/>
  <c r="Z87" i="9"/>
  <c r="AA87" i="9"/>
  <c r="Z88" i="9"/>
  <c r="AA88" i="9"/>
  <c r="Z89" i="9"/>
  <c r="AA89" i="9"/>
  <c r="Z90" i="9"/>
  <c r="AA90" i="9"/>
  <c r="Z91" i="9"/>
  <c r="AA91" i="9"/>
  <c r="Z92" i="9"/>
  <c r="AA92" i="9"/>
  <c r="Z93" i="9"/>
  <c r="AA93" i="9"/>
  <c r="Z94" i="9"/>
  <c r="AA94" i="9"/>
  <c r="Z95" i="9"/>
  <c r="AA95" i="9"/>
  <c r="Z96" i="9"/>
  <c r="AA96" i="9"/>
  <c r="Z97" i="9"/>
  <c r="AA97" i="9"/>
  <c r="Z98" i="9"/>
  <c r="AA98" i="9"/>
  <c r="Z99" i="9"/>
  <c r="AA99" i="9"/>
  <c r="Z100" i="9"/>
  <c r="AA100" i="9"/>
  <c r="Z101" i="9"/>
  <c r="AA101" i="9"/>
  <c r="Z102" i="9"/>
  <c r="AA102" i="9"/>
  <c r="Z103" i="9"/>
  <c r="AA103" i="9"/>
  <c r="Z104" i="9"/>
  <c r="AA104" i="9"/>
  <c r="Z105" i="9"/>
  <c r="AA105" i="9"/>
  <c r="Z106" i="9"/>
  <c r="AA106" i="9"/>
  <c r="Z107" i="9"/>
  <c r="AA107" i="9"/>
  <c r="Z108" i="9"/>
  <c r="AA108" i="9"/>
  <c r="Z109" i="9"/>
  <c r="AA109" i="9"/>
  <c r="Z110" i="9"/>
  <c r="AA110" i="9"/>
  <c r="Z111" i="9"/>
  <c r="AA111" i="9"/>
  <c r="Z112" i="9"/>
  <c r="AA112" i="9"/>
  <c r="Z113" i="9"/>
  <c r="AA113" i="9"/>
  <c r="Z114" i="9"/>
  <c r="AA114" i="9"/>
  <c r="Z115" i="9"/>
  <c r="AA115" i="9"/>
  <c r="AA23" i="7"/>
  <c r="AA22" i="7"/>
  <c r="AA21" i="7"/>
  <c r="AA20" i="7"/>
  <c r="AA18" i="7"/>
  <c r="AA17" i="7"/>
  <c r="AA16" i="7"/>
  <c r="AA15" i="7"/>
  <c r="AA14" i="7"/>
  <c r="AA12" i="7"/>
  <c r="AA11" i="7"/>
  <c r="AA10" i="7"/>
  <c r="AA9" i="7"/>
  <c r="AA8" i="7"/>
  <c r="AA7" i="7"/>
  <c r="AA38" i="6"/>
  <c r="AA37" i="6"/>
  <c r="AA36" i="6"/>
  <c r="AA35" i="6"/>
  <c r="AA33" i="6"/>
  <c r="AA32" i="6"/>
  <c r="AA31" i="6"/>
  <c r="AA30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4" i="6"/>
  <c r="AA13" i="6"/>
  <c r="AA12" i="6"/>
  <c r="AA11" i="6"/>
  <c r="AA10" i="6"/>
  <c r="AA9" i="6"/>
  <c r="AA8" i="6"/>
  <c r="AA7" i="6"/>
  <c r="AA20" i="5"/>
  <c r="AA19" i="5"/>
  <c r="AA18" i="5"/>
  <c r="AA17" i="5"/>
  <c r="AA15" i="5"/>
  <c r="AA14" i="5"/>
  <c r="AA13" i="5"/>
  <c r="AA12" i="5"/>
  <c r="AA11" i="5"/>
  <c r="AA10" i="5"/>
  <c r="AA9" i="5"/>
  <c r="AA8" i="5"/>
  <c r="AA7" i="5"/>
  <c r="AA14" i="4"/>
  <c r="AA24" i="4"/>
  <c r="AA23" i="4"/>
  <c r="AA22" i="4"/>
  <c r="AA21" i="4"/>
  <c r="AA20" i="4"/>
  <c r="AA19" i="4"/>
  <c r="AA18" i="4"/>
  <c r="AA17" i="4"/>
  <c r="AA16" i="4"/>
  <c r="AA15" i="4"/>
  <c r="AA13" i="4"/>
  <c r="AA11" i="4"/>
  <c r="AA10" i="4"/>
  <c r="AA9" i="4"/>
  <c r="AA8" i="4"/>
  <c r="AA7" i="4"/>
  <c r="AA27" i="3"/>
  <c r="AA36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4" i="3"/>
  <c r="AA25" i="3"/>
  <c r="AA26" i="3"/>
  <c r="AA28" i="3"/>
  <c r="AA29" i="3"/>
  <c r="AA30" i="3"/>
  <c r="AA31" i="3"/>
  <c r="AA32" i="3"/>
  <c r="AA33" i="3"/>
  <c r="AA34" i="3"/>
  <c r="AA37" i="3"/>
  <c r="AA38" i="3"/>
  <c r="AA39" i="3"/>
  <c r="AA40" i="3"/>
  <c r="AA41" i="3"/>
  <c r="AA42" i="3"/>
  <c r="AA43" i="3"/>
  <c r="AA44" i="3"/>
  <c r="AA45" i="3"/>
  <c r="AA46" i="3"/>
  <c r="AA47" i="3"/>
  <c r="AA7" i="3"/>
  <c r="A72" i="9" l="1"/>
  <c r="B72" i="9"/>
  <c r="C72" i="9"/>
  <c r="D72" i="9"/>
  <c r="AC72" i="9" s="1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A77" i="9"/>
  <c r="B77" i="9"/>
  <c r="C77" i="9"/>
  <c r="D77" i="9"/>
  <c r="AF77" i="9" s="1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A74" i="9"/>
  <c r="B74" i="9"/>
  <c r="C74" i="9"/>
  <c r="D74" i="9"/>
  <c r="AD74" i="9" s="1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A75" i="9"/>
  <c r="B75" i="9"/>
  <c r="C75" i="9"/>
  <c r="D75" i="9"/>
  <c r="AH75" i="9" s="1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A76" i="9"/>
  <c r="B76" i="9"/>
  <c r="C76" i="9"/>
  <c r="D76" i="9"/>
  <c r="AC76" i="9" s="1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A78" i="9"/>
  <c r="B78" i="9"/>
  <c r="C78" i="9"/>
  <c r="D78" i="9"/>
  <c r="AF78" i="9" s="1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A81" i="9"/>
  <c r="B81" i="9"/>
  <c r="C81" i="9"/>
  <c r="D81" i="9"/>
  <c r="AH81" i="9" s="1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A82" i="9"/>
  <c r="B82" i="9"/>
  <c r="C82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A80" i="9"/>
  <c r="B80" i="9"/>
  <c r="C80" i="9"/>
  <c r="D80" i="9"/>
  <c r="AH80" i="9" s="1"/>
  <c r="E80" i="9"/>
  <c r="F80" i="9"/>
  <c r="G80" i="9"/>
  <c r="H80" i="9"/>
  <c r="I80" i="9"/>
  <c r="J80" i="9"/>
  <c r="K80" i="9"/>
  <c r="L80" i="9"/>
  <c r="M80" i="9"/>
  <c r="N80" i="9"/>
  <c r="O80" i="9"/>
  <c r="P80" i="9"/>
  <c r="Q80" i="9"/>
  <c r="R80" i="9"/>
  <c r="S80" i="9"/>
  <c r="T80" i="9"/>
  <c r="U80" i="9"/>
  <c r="V80" i="9"/>
  <c r="W80" i="9"/>
  <c r="X80" i="9"/>
  <c r="Y80" i="9"/>
  <c r="A79" i="9"/>
  <c r="B79" i="9"/>
  <c r="C79" i="9"/>
  <c r="D79" i="9"/>
  <c r="AH79" i="9" s="1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A85" i="9"/>
  <c r="B85" i="9"/>
  <c r="C85" i="9"/>
  <c r="D85" i="9"/>
  <c r="AG85" i="9" s="1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A83" i="9"/>
  <c r="B83" i="9"/>
  <c r="C83" i="9"/>
  <c r="D83" i="9"/>
  <c r="AD83" i="9" s="1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A86" i="9"/>
  <c r="B86" i="9"/>
  <c r="C86" i="9"/>
  <c r="D86" i="9"/>
  <c r="AG86" i="9" s="1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A84" i="9"/>
  <c r="B84" i="9"/>
  <c r="C84" i="9"/>
  <c r="D84" i="9"/>
  <c r="AE84" i="9" s="1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B73" i="9"/>
  <c r="C73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A73" i="9"/>
  <c r="A6" i="9"/>
  <c r="B6" i="9"/>
  <c r="C6" i="9"/>
  <c r="D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A8" i="9"/>
  <c r="B8" i="9"/>
  <c r="C8" i="9"/>
  <c r="D8" i="9"/>
  <c r="AH8" i="9" s="1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A7" i="9"/>
  <c r="B7" i="9"/>
  <c r="C7" i="9"/>
  <c r="D7" i="9"/>
  <c r="AF7" i="9" s="1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A2" i="9"/>
  <c r="B2" i="9"/>
  <c r="C2" i="9"/>
  <c r="D2" i="9"/>
  <c r="AC2" i="9" s="1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A5" i="9"/>
  <c r="B5" i="9"/>
  <c r="C5" i="9"/>
  <c r="D5" i="9"/>
  <c r="AC5" i="9" s="1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A9" i="9"/>
  <c r="B9" i="9"/>
  <c r="C9" i="9"/>
  <c r="D9" i="9"/>
  <c r="AH9" i="9" s="1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A3" i="9"/>
  <c r="B3" i="9"/>
  <c r="C3" i="9"/>
  <c r="D3" i="9"/>
  <c r="AE3" i="9" s="1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A20" i="9"/>
  <c r="B20" i="9"/>
  <c r="C20" i="9"/>
  <c r="D20" i="9"/>
  <c r="AD20" i="9" s="1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A21" i="9"/>
  <c r="B21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A22" i="9"/>
  <c r="B22" i="9"/>
  <c r="C22" i="9"/>
  <c r="D22" i="9"/>
  <c r="AG22" i="9" s="1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A10" i="9"/>
  <c r="B10" i="9"/>
  <c r="C10" i="9"/>
  <c r="D10" i="9"/>
  <c r="AE10" i="9" s="1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A18" i="9"/>
  <c r="B18" i="9"/>
  <c r="C18" i="9"/>
  <c r="D18" i="9"/>
  <c r="AE18" i="9" s="1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A13" i="9"/>
  <c r="B13" i="9"/>
  <c r="C13" i="9"/>
  <c r="D13" i="9"/>
  <c r="AF13" i="9" s="1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A11" i="9"/>
  <c r="B11" i="9"/>
  <c r="C11" i="9"/>
  <c r="D11" i="9"/>
  <c r="AG11" i="9" s="1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A16" i="9"/>
  <c r="B16" i="9"/>
  <c r="C16" i="9"/>
  <c r="D16" i="9"/>
  <c r="AD16" i="9" s="1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A15" i="9"/>
  <c r="B15" i="9"/>
  <c r="C15" i="9"/>
  <c r="D15" i="9"/>
  <c r="AD15" i="9" s="1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A12" i="9"/>
  <c r="B12" i="9"/>
  <c r="C12" i="9"/>
  <c r="D12" i="9"/>
  <c r="AG12" i="9" s="1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A19" i="9"/>
  <c r="B19" i="9"/>
  <c r="C19" i="9"/>
  <c r="D19" i="9"/>
  <c r="AF19" i="9" s="1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A17" i="9"/>
  <c r="B17" i="9"/>
  <c r="C17" i="9"/>
  <c r="D17" i="9"/>
  <c r="AE17" i="9" s="1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A14" i="9"/>
  <c r="B14" i="9"/>
  <c r="C14" i="9"/>
  <c r="D14" i="9"/>
  <c r="AD14" i="9" s="1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A25" i="9"/>
  <c r="B25" i="9"/>
  <c r="C25" i="9"/>
  <c r="D25" i="9"/>
  <c r="AH25" i="9" s="1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A23" i="9"/>
  <c r="B23" i="9"/>
  <c r="C23" i="9"/>
  <c r="D23" i="9"/>
  <c r="AF23" i="9" s="1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A24" i="9"/>
  <c r="B24" i="9"/>
  <c r="C24" i="9"/>
  <c r="D24" i="9"/>
  <c r="AD24" i="9" s="1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A26" i="9"/>
  <c r="B26" i="9"/>
  <c r="C26" i="9"/>
  <c r="D26" i="9"/>
  <c r="AG26" i="9" s="1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A87" i="9"/>
  <c r="B87" i="9"/>
  <c r="C87" i="9"/>
  <c r="D87" i="9"/>
  <c r="AC87" i="9" s="1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A88" i="9"/>
  <c r="B88" i="9"/>
  <c r="C88" i="9"/>
  <c r="D88" i="9"/>
  <c r="AE88" i="9" s="1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A89" i="9"/>
  <c r="B89" i="9"/>
  <c r="C89" i="9"/>
  <c r="D89" i="9"/>
  <c r="AE89" i="9" s="1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A90" i="9"/>
  <c r="B90" i="9"/>
  <c r="C90" i="9"/>
  <c r="D90" i="9"/>
  <c r="AC90" i="9" s="1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B4" i="9"/>
  <c r="C4" i="9"/>
  <c r="D4" i="9"/>
  <c r="AE4" i="9" s="1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A4" i="9"/>
  <c r="A104" i="9"/>
  <c r="B104" i="9"/>
  <c r="C104" i="9"/>
  <c r="D104" i="9"/>
  <c r="E104" i="9"/>
  <c r="F104" i="9"/>
  <c r="G104" i="9"/>
  <c r="H104" i="9"/>
  <c r="I104" i="9"/>
  <c r="J104" i="9"/>
  <c r="K104" i="9"/>
  <c r="L104" i="9"/>
  <c r="M104" i="9"/>
  <c r="N104" i="9"/>
  <c r="O104" i="9"/>
  <c r="P104" i="9"/>
  <c r="Q104" i="9"/>
  <c r="R104" i="9"/>
  <c r="S104" i="9"/>
  <c r="T104" i="9"/>
  <c r="U104" i="9"/>
  <c r="V104" i="9"/>
  <c r="W104" i="9"/>
  <c r="X104" i="9"/>
  <c r="A103" i="9"/>
  <c r="B103" i="9"/>
  <c r="C103" i="9"/>
  <c r="D103" i="9"/>
  <c r="AD103" i="9" s="1"/>
  <c r="E103" i="9"/>
  <c r="F103" i="9"/>
  <c r="G103" i="9"/>
  <c r="H103" i="9"/>
  <c r="I103" i="9"/>
  <c r="J103" i="9"/>
  <c r="K103" i="9"/>
  <c r="L103" i="9"/>
  <c r="M103" i="9"/>
  <c r="N103" i="9"/>
  <c r="O103" i="9"/>
  <c r="P103" i="9"/>
  <c r="Q103" i="9"/>
  <c r="R103" i="9"/>
  <c r="S103" i="9"/>
  <c r="T103" i="9"/>
  <c r="U103" i="9"/>
  <c r="V103" i="9"/>
  <c r="W103" i="9"/>
  <c r="X103" i="9"/>
  <c r="A108" i="9"/>
  <c r="B108" i="9"/>
  <c r="C108" i="9"/>
  <c r="D108" i="9"/>
  <c r="E108" i="9"/>
  <c r="F108" i="9"/>
  <c r="G108" i="9"/>
  <c r="H108" i="9"/>
  <c r="I108" i="9"/>
  <c r="J108" i="9"/>
  <c r="K108" i="9"/>
  <c r="L108" i="9"/>
  <c r="M108" i="9"/>
  <c r="N108" i="9"/>
  <c r="O108" i="9"/>
  <c r="P108" i="9"/>
  <c r="Q108" i="9"/>
  <c r="R108" i="9"/>
  <c r="S108" i="9"/>
  <c r="T108" i="9"/>
  <c r="U108" i="9"/>
  <c r="V108" i="9"/>
  <c r="W108" i="9"/>
  <c r="X108" i="9"/>
  <c r="A107" i="9"/>
  <c r="B107" i="9"/>
  <c r="C107" i="9"/>
  <c r="D107" i="9"/>
  <c r="AF107" i="9" s="1"/>
  <c r="E107" i="9"/>
  <c r="F107" i="9"/>
  <c r="G107" i="9"/>
  <c r="H107" i="9"/>
  <c r="I107" i="9"/>
  <c r="J107" i="9"/>
  <c r="K107" i="9"/>
  <c r="L107" i="9"/>
  <c r="M107" i="9"/>
  <c r="N107" i="9"/>
  <c r="O107" i="9"/>
  <c r="P107" i="9"/>
  <c r="Q107" i="9"/>
  <c r="R107" i="9"/>
  <c r="S107" i="9"/>
  <c r="T107" i="9"/>
  <c r="U107" i="9"/>
  <c r="V107" i="9"/>
  <c r="W107" i="9"/>
  <c r="X107" i="9"/>
  <c r="A109" i="9"/>
  <c r="B109" i="9"/>
  <c r="C109" i="9"/>
  <c r="D109" i="9"/>
  <c r="AD109" i="9" s="1"/>
  <c r="E109" i="9"/>
  <c r="F109" i="9"/>
  <c r="G109" i="9"/>
  <c r="H109" i="9"/>
  <c r="I109" i="9"/>
  <c r="J109" i="9"/>
  <c r="K109" i="9"/>
  <c r="L109" i="9"/>
  <c r="M109" i="9"/>
  <c r="N109" i="9"/>
  <c r="O109" i="9"/>
  <c r="P109" i="9"/>
  <c r="Q109" i="9"/>
  <c r="R109" i="9"/>
  <c r="S109" i="9"/>
  <c r="T109" i="9"/>
  <c r="U109" i="9"/>
  <c r="V109" i="9"/>
  <c r="W109" i="9"/>
  <c r="X109" i="9"/>
  <c r="A111" i="9"/>
  <c r="B111" i="9"/>
  <c r="C111" i="9"/>
  <c r="D111" i="9"/>
  <c r="AH111" i="9" s="1"/>
  <c r="E111" i="9"/>
  <c r="F111" i="9"/>
  <c r="G111" i="9"/>
  <c r="H111" i="9"/>
  <c r="I111" i="9"/>
  <c r="J111" i="9"/>
  <c r="K111" i="9"/>
  <c r="L111" i="9"/>
  <c r="M111" i="9"/>
  <c r="N111" i="9"/>
  <c r="O111" i="9"/>
  <c r="P111" i="9"/>
  <c r="Q111" i="9"/>
  <c r="R111" i="9"/>
  <c r="S111" i="9"/>
  <c r="T111" i="9"/>
  <c r="U111" i="9"/>
  <c r="V111" i="9"/>
  <c r="W111" i="9"/>
  <c r="X111" i="9"/>
  <c r="A106" i="9"/>
  <c r="B106" i="9"/>
  <c r="C106" i="9"/>
  <c r="D106" i="9"/>
  <c r="AE106" i="9" s="1"/>
  <c r="E106" i="9"/>
  <c r="F106" i="9"/>
  <c r="G106" i="9"/>
  <c r="H106" i="9"/>
  <c r="I106" i="9"/>
  <c r="J106" i="9"/>
  <c r="K106" i="9"/>
  <c r="L106" i="9"/>
  <c r="M106" i="9"/>
  <c r="N106" i="9"/>
  <c r="O106" i="9"/>
  <c r="P106" i="9"/>
  <c r="Q106" i="9"/>
  <c r="R106" i="9"/>
  <c r="S106" i="9"/>
  <c r="T106" i="9"/>
  <c r="U106" i="9"/>
  <c r="V106" i="9"/>
  <c r="W106" i="9"/>
  <c r="X106" i="9"/>
  <c r="A110" i="9"/>
  <c r="B110" i="9"/>
  <c r="C110" i="9"/>
  <c r="D110" i="9"/>
  <c r="AH110" i="9" s="1"/>
  <c r="E110" i="9"/>
  <c r="F110" i="9"/>
  <c r="G110" i="9"/>
  <c r="H110" i="9"/>
  <c r="I110" i="9"/>
  <c r="J110" i="9"/>
  <c r="K110" i="9"/>
  <c r="L110" i="9"/>
  <c r="M110" i="9"/>
  <c r="N110" i="9"/>
  <c r="O110" i="9"/>
  <c r="P110" i="9"/>
  <c r="Q110" i="9"/>
  <c r="R110" i="9"/>
  <c r="S110" i="9"/>
  <c r="T110" i="9"/>
  <c r="U110" i="9"/>
  <c r="V110" i="9"/>
  <c r="W110" i="9"/>
  <c r="X110" i="9"/>
  <c r="A114" i="9"/>
  <c r="B114" i="9"/>
  <c r="C114" i="9"/>
  <c r="D114" i="9"/>
  <c r="E114" i="9"/>
  <c r="F114" i="9"/>
  <c r="G114" i="9"/>
  <c r="H114" i="9"/>
  <c r="I114" i="9"/>
  <c r="J114" i="9"/>
  <c r="K114" i="9"/>
  <c r="L114" i="9"/>
  <c r="M114" i="9"/>
  <c r="N114" i="9"/>
  <c r="O114" i="9"/>
  <c r="P114" i="9"/>
  <c r="Q114" i="9"/>
  <c r="R114" i="9"/>
  <c r="S114" i="9"/>
  <c r="T114" i="9"/>
  <c r="U114" i="9"/>
  <c r="V114" i="9"/>
  <c r="W114" i="9"/>
  <c r="X114" i="9"/>
  <c r="A115" i="9"/>
  <c r="B115" i="9"/>
  <c r="C115" i="9"/>
  <c r="D115" i="9"/>
  <c r="AC115" i="9" s="1"/>
  <c r="E115" i="9"/>
  <c r="F115" i="9"/>
  <c r="G115" i="9"/>
  <c r="H115" i="9"/>
  <c r="I115" i="9"/>
  <c r="J115" i="9"/>
  <c r="K115" i="9"/>
  <c r="L115" i="9"/>
  <c r="M115" i="9"/>
  <c r="N115" i="9"/>
  <c r="O115" i="9"/>
  <c r="P115" i="9"/>
  <c r="Q115" i="9"/>
  <c r="R115" i="9"/>
  <c r="S115" i="9"/>
  <c r="T115" i="9"/>
  <c r="U115" i="9"/>
  <c r="V115" i="9"/>
  <c r="W115" i="9"/>
  <c r="X115" i="9"/>
  <c r="A112" i="9"/>
  <c r="B112" i="9"/>
  <c r="C112" i="9"/>
  <c r="D112" i="9"/>
  <c r="E112" i="9"/>
  <c r="F112" i="9"/>
  <c r="G112" i="9"/>
  <c r="H112" i="9"/>
  <c r="I112" i="9"/>
  <c r="J112" i="9"/>
  <c r="K112" i="9"/>
  <c r="L112" i="9"/>
  <c r="M112" i="9"/>
  <c r="N112" i="9"/>
  <c r="O112" i="9"/>
  <c r="P112" i="9"/>
  <c r="Q112" i="9"/>
  <c r="R112" i="9"/>
  <c r="S112" i="9"/>
  <c r="T112" i="9"/>
  <c r="U112" i="9"/>
  <c r="V112" i="9"/>
  <c r="W112" i="9"/>
  <c r="X112" i="9"/>
  <c r="A113" i="9"/>
  <c r="B113" i="9"/>
  <c r="C113" i="9"/>
  <c r="D113" i="9"/>
  <c r="AE113" i="9" s="1"/>
  <c r="E113" i="9"/>
  <c r="F113" i="9"/>
  <c r="G113" i="9"/>
  <c r="H113" i="9"/>
  <c r="I113" i="9"/>
  <c r="J113" i="9"/>
  <c r="K113" i="9"/>
  <c r="L113" i="9"/>
  <c r="M113" i="9"/>
  <c r="N113" i="9"/>
  <c r="O113" i="9"/>
  <c r="P113" i="9"/>
  <c r="Q113" i="9"/>
  <c r="R113" i="9"/>
  <c r="S113" i="9"/>
  <c r="T113" i="9"/>
  <c r="U113" i="9"/>
  <c r="V113" i="9"/>
  <c r="W113" i="9"/>
  <c r="X113" i="9"/>
  <c r="Y113" i="9"/>
  <c r="B105" i="9"/>
  <c r="C105" i="9"/>
  <c r="D105" i="9"/>
  <c r="AE105" i="9" s="1"/>
  <c r="E105" i="9"/>
  <c r="F105" i="9"/>
  <c r="G105" i="9"/>
  <c r="H105" i="9"/>
  <c r="I105" i="9"/>
  <c r="J105" i="9"/>
  <c r="K105" i="9"/>
  <c r="L105" i="9"/>
  <c r="M105" i="9"/>
  <c r="N105" i="9"/>
  <c r="O105" i="9"/>
  <c r="P105" i="9"/>
  <c r="Q105" i="9"/>
  <c r="R105" i="9"/>
  <c r="S105" i="9"/>
  <c r="T105" i="9"/>
  <c r="U105" i="9"/>
  <c r="V105" i="9"/>
  <c r="W105" i="9"/>
  <c r="X105" i="9"/>
  <c r="A105" i="9"/>
  <c r="A69" i="9"/>
  <c r="B69" i="9"/>
  <c r="C69" i="9"/>
  <c r="D69" i="9"/>
  <c r="AF69" i="9" s="1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A68" i="9"/>
  <c r="B68" i="9"/>
  <c r="C68" i="9"/>
  <c r="D68" i="9"/>
  <c r="AC68" i="9" s="1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A70" i="9"/>
  <c r="B70" i="9"/>
  <c r="C70" i="9"/>
  <c r="D70" i="9"/>
  <c r="AH70" i="9" s="1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A71" i="9"/>
  <c r="B71" i="9"/>
  <c r="C71" i="9"/>
  <c r="D71" i="9"/>
  <c r="AH71" i="9" s="1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A100" i="9"/>
  <c r="B100" i="9"/>
  <c r="C100" i="9"/>
  <c r="D100" i="9"/>
  <c r="AE100" i="9" s="1"/>
  <c r="E100" i="9"/>
  <c r="F100" i="9"/>
  <c r="G100" i="9"/>
  <c r="H100" i="9"/>
  <c r="I100" i="9"/>
  <c r="J100" i="9"/>
  <c r="K100" i="9"/>
  <c r="L100" i="9"/>
  <c r="M100" i="9"/>
  <c r="N100" i="9"/>
  <c r="O100" i="9"/>
  <c r="P100" i="9"/>
  <c r="Q100" i="9"/>
  <c r="R100" i="9"/>
  <c r="S100" i="9"/>
  <c r="T100" i="9"/>
  <c r="U100" i="9"/>
  <c r="V100" i="9"/>
  <c r="W100" i="9"/>
  <c r="X100" i="9"/>
  <c r="Y100" i="9"/>
  <c r="A91" i="9"/>
  <c r="B91" i="9"/>
  <c r="C91" i="9"/>
  <c r="D91" i="9"/>
  <c r="AD91" i="9" s="1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A102" i="9"/>
  <c r="B102" i="9"/>
  <c r="C102" i="9"/>
  <c r="D102" i="9"/>
  <c r="AC102" i="9" s="1"/>
  <c r="E102" i="9"/>
  <c r="F102" i="9"/>
  <c r="G102" i="9"/>
  <c r="H102" i="9"/>
  <c r="I102" i="9"/>
  <c r="J102" i="9"/>
  <c r="K102" i="9"/>
  <c r="L102" i="9"/>
  <c r="M102" i="9"/>
  <c r="N102" i="9"/>
  <c r="O102" i="9"/>
  <c r="P102" i="9"/>
  <c r="Q102" i="9"/>
  <c r="R102" i="9"/>
  <c r="S102" i="9"/>
  <c r="T102" i="9"/>
  <c r="U102" i="9"/>
  <c r="V102" i="9"/>
  <c r="W102" i="9"/>
  <c r="X102" i="9"/>
  <c r="Y102" i="9"/>
  <c r="A94" i="9"/>
  <c r="B94" i="9"/>
  <c r="C94" i="9"/>
  <c r="D94" i="9"/>
  <c r="AG94" i="9" s="1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A97" i="9"/>
  <c r="B97" i="9"/>
  <c r="C97" i="9"/>
  <c r="D97" i="9"/>
  <c r="AE97" i="9" s="1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A101" i="9"/>
  <c r="B101" i="9"/>
  <c r="C101" i="9"/>
  <c r="D101" i="9"/>
  <c r="AC101" i="9" s="1"/>
  <c r="E101" i="9"/>
  <c r="F101" i="9"/>
  <c r="G101" i="9"/>
  <c r="H101" i="9"/>
  <c r="I101" i="9"/>
  <c r="J101" i="9"/>
  <c r="K101" i="9"/>
  <c r="L101" i="9"/>
  <c r="M101" i="9"/>
  <c r="N101" i="9"/>
  <c r="O101" i="9"/>
  <c r="P101" i="9"/>
  <c r="Q101" i="9"/>
  <c r="R101" i="9"/>
  <c r="S101" i="9"/>
  <c r="T101" i="9"/>
  <c r="U101" i="9"/>
  <c r="V101" i="9"/>
  <c r="W101" i="9"/>
  <c r="X101" i="9"/>
  <c r="Y101" i="9"/>
  <c r="A92" i="9"/>
  <c r="B92" i="9"/>
  <c r="C92" i="9"/>
  <c r="D92" i="9"/>
  <c r="AH92" i="9" s="1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A95" i="9"/>
  <c r="B95" i="9"/>
  <c r="C95" i="9"/>
  <c r="D95" i="9"/>
  <c r="AG95" i="9" s="1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A96" i="9"/>
  <c r="B96" i="9"/>
  <c r="C96" i="9"/>
  <c r="D96" i="9"/>
  <c r="AD96" i="9" s="1"/>
  <c r="E96" i="9"/>
  <c r="F96" i="9"/>
  <c r="G96" i="9"/>
  <c r="H96" i="9"/>
  <c r="I96" i="9"/>
  <c r="J96" i="9"/>
  <c r="K96" i="9"/>
  <c r="L96" i="9"/>
  <c r="M96" i="9"/>
  <c r="N96" i="9"/>
  <c r="O96" i="9"/>
  <c r="P96" i="9"/>
  <c r="Q96" i="9"/>
  <c r="R96" i="9"/>
  <c r="S96" i="9"/>
  <c r="T96" i="9"/>
  <c r="U96" i="9"/>
  <c r="V96" i="9"/>
  <c r="W96" i="9"/>
  <c r="X96" i="9"/>
  <c r="Y96" i="9"/>
  <c r="A99" i="9"/>
  <c r="B99" i="9"/>
  <c r="C99" i="9"/>
  <c r="D99" i="9"/>
  <c r="AD99" i="9" s="1"/>
  <c r="E99" i="9"/>
  <c r="F99" i="9"/>
  <c r="G99" i="9"/>
  <c r="H99" i="9"/>
  <c r="I99" i="9"/>
  <c r="J99" i="9"/>
  <c r="K99" i="9"/>
  <c r="L99" i="9"/>
  <c r="M99" i="9"/>
  <c r="N99" i="9"/>
  <c r="O99" i="9"/>
  <c r="P99" i="9"/>
  <c r="Q99" i="9"/>
  <c r="R99" i="9"/>
  <c r="S99" i="9"/>
  <c r="T99" i="9"/>
  <c r="U99" i="9"/>
  <c r="V99" i="9"/>
  <c r="W99" i="9"/>
  <c r="X99" i="9"/>
  <c r="Y99" i="9"/>
  <c r="A93" i="9"/>
  <c r="B93" i="9"/>
  <c r="C93" i="9"/>
  <c r="D93" i="9"/>
  <c r="AH93" i="9" s="1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A98" i="9"/>
  <c r="B98" i="9"/>
  <c r="C98" i="9"/>
  <c r="D98" i="9"/>
  <c r="AE98" i="9" s="1"/>
  <c r="E98" i="9"/>
  <c r="F98" i="9"/>
  <c r="G98" i="9"/>
  <c r="H98" i="9"/>
  <c r="I98" i="9"/>
  <c r="J98" i="9"/>
  <c r="K98" i="9"/>
  <c r="L98" i="9"/>
  <c r="M98" i="9"/>
  <c r="N98" i="9"/>
  <c r="O98" i="9"/>
  <c r="P98" i="9"/>
  <c r="Q98" i="9"/>
  <c r="R98" i="9"/>
  <c r="S98" i="9"/>
  <c r="T98" i="9"/>
  <c r="U98" i="9"/>
  <c r="V98" i="9"/>
  <c r="W98" i="9"/>
  <c r="X98" i="9"/>
  <c r="Y98" i="9"/>
  <c r="B67" i="9"/>
  <c r="C67" i="9"/>
  <c r="D67" i="9"/>
  <c r="AF67" i="9" s="1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A67" i="9"/>
  <c r="A55" i="9"/>
  <c r="B55" i="9"/>
  <c r="C55" i="9"/>
  <c r="D55" i="9"/>
  <c r="AD55" i="9" s="1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A61" i="9"/>
  <c r="B61" i="9"/>
  <c r="C61" i="9"/>
  <c r="D61" i="9"/>
  <c r="AD61" i="9" s="1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A64" i="9"/>
  <c r="B64" i="9"/>
  <c r="C64" i="9"/>
  <c r="D64" i="9"/>
  <c r="AH64" i="9" s="1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A57" i="9"/>
  <c r="B57" i="9"/>
  <c r="C57" i="9"/>
  <c r="D57" i="9"/>
  <c r="AD57" i="9" s="1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A63" i="9"/>
  <c r="B63" i="9"/>
  <c r="C63" i="9"/>
  <c r="D63" i="9"/>
  <c r="AE63" i="9" s="1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A58" i="9"/>
  <c r="B58" i="9"/>
  <c r="C58" i="9"/>
  <c r="D58" i="9"/>
  <c r="AC58" i="9" s="1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A62" i="9"/>
  <c r="B62" i="9"/>
  <c r="C62" i="9"/>
  <c r="D62" i="9"/>
  <c r="AG62" i="9" s="1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A59" i="9"/>
  <c r="B59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A65" i="9"/>
  <c r="B65" i="9"/>
  <c r="C65" i="9"/>
  <c r="D65" i="9"/>
  <c r="AD65" i="9" s="1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A56" i="9"/>
  <c r="B56" i="9"/>
  <c r="C56" i="9"/>
  <c r="D56" i="9"/>
  <c r="AD56" i="9" s="1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A66" i="9"/>
  <c r="B66" i="9"/>
  <c r="C66" i="9"/>
  <c r="D66" i="9"/>
  <c r="AC66" i="9" s="1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A40" i="9"/>
  <c r="B40" i="9"/>
  <c r="C40" i="9"/>
  <c r="D40" i="9"/>
  <c r="AH40" i="9" s="1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A29" i="9"/>
  <c r="B29" i="9"/>
  <c r="C29" i="9"/>
  <c r="D29" i="9"/>
  <c r="AD29" i="9" s="1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A39" i="9"/>
  <c r="B39" i="9"/>
  <c r="C39" i="9"/>
  <c r="D39" i="9"/>
  <c r="AH39" i="9" s="1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A32" i="9"/>
  <c r="B32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A27" i="9"/>
  <c r="B27" i="9"/>
  <c r="C27" i="9"/>
  <c r="D27" i="9"/>
  <c r="AD27" i="9" s="1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A31" i="9"/>
  <c r="B31" i="9"/>
  <c r="C31" i="9"/>
  <c r="D31" i="9"/>
  <c r="AD31" i="9" s="1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A35" i="9"/>
  <c r="B35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A30" i="9"/>
  <c r="B30" i="9"/>
  <c r="C30" i="9"/>
  <c r="D30" i="9"/>
  <c r="AH30" i="9" s="1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A37" i="9"/>
  <c r="B37" i="9"/>
  <c r="C37" i="9"/>
  <c r="D37" i="9"/>
  <c r="AF37" i="9" s="1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A33" i="9"/>
  <c r="B33" i="9"/>
  <c r="C33" i="9"/>
  <c r="D33" i="9"/>
  <c r="AC33" i="9" s="1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A41" i="9"/>
  <c r="B41" i="9"/>
  <c r="C41" i="9"/>
  <c r="D41" i="9"/>
  <c r="AC41" i="9" s="1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A42" i="9"/>
  <c r="B42" i="9"/>
  <c r="C42" i="9"/>
  <c r="D42" i="9"/>
  <c r="AG42" i="9" s="1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A36" i="9"/>
  <c r="B36" i="9"/>
  <c r="C36" i="9"/>
  <c r="D36" i="9"/>
  <c r="AD36" i="9" s="1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A28" i="9"/>
  <c r="B28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A38" i="9"/>
  <c r="B38" i="9"/>
  <c r="C38" i="9"/>
  <c r="D38" i="9"/>
  <c r="AD38" i="9" s="1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A50" i="9"/>
  <c r="B50" i="9"/>
  <c r="C50" i="9"/>
  <c r="D50" i="9"/>
  <c r="AG50" i="9" s="1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A44" i="9"/>
  <c r="B44" i="9"/>
  <c r="C44" i="9"/>
  <c r="D44" i="9"/>
  <c r="AE44" i="9" s="1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A46" i="9"/>
  <c r="B46" i="9"/>
  <c r="C46" i="9"/>
  <c r="D46" i="9"/>
  <c r="AC46" i="9" s="1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A52" i="9"/>
  <c r="B52" i="9"/>
  <c r="C52" i="9"/>
  <c r="D52" i="9"/>
  <c r="AC52" i="9" s="1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A54" i="9"/>
  <c r="B54" i="9"/>
  <c r="C54" i="9"/>
  <c r="D54" i="9"/>
  <c r="AC54" i="9" s="1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A43" i="9"/>
  <c r="B43" i="9"/>
  <c r="C43" i="9"/>
  <c r="D43" i="9"/>
  <c r="AD43" i="9" s="1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A47" i="9"/>
  <c r="B47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A45" i="9"/>
  <c r="B45" i="9"/>
  <c r="C45" i="9"/>
  <c r="D45" i="9"/>
  <c r="AC45" i="9" s="1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A48" i="9"/>
  <c r="B48" i="9"/>
  <c r="C48" i="9"/>
  <c r="D48" i="9"/>
  <c r="AF48" i="9" s="1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X48" i="9"/>
  <c r="A51" i="9"/>
  <c r="B51" i="9"/>
  <c r="C51" i="9"/>
  <c r="D51" i="9"/>
  <c r="AE51" i="9" s="1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A49" i="9"/>
  <c r="B49" i="9"/>
  <c r="C49" i="9"/>
  <c r="D49" i="9"/>
  <c r="AC49" i="9" s="1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A53" i="9"/>
  <c r="B53" i="9"/>
  <c r="C53" i="9"/>
  <c r="D53" i="9"/>
  <c r="AG53" i="9" s="1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A60" i="9"/>
  <c r="B60" i="9"/>
  <c r="C60" i="9"/>
  <c r="D60" i="9"/>
  <c r="AH60" i="9" s="1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B34" i="9"/>
  <c r="C34" i="9"/>
  <c r="D34" i="9"/>
  <c r="AB34" i="9" s="1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A34" i="9"/>
  <c r="Y24" i="3"/>
  <c r="Y50" i="9" s="1"/>
  <c r="Y25" i="3"/>
  <c r="Y44" i="9" s="1"/>
  <c r="Y26" i="3"/>
  <c r="Y46" i="9" s="1"/>
  <c r="Y27" i="3"/>
  <c r="Y28" i="3"/>
  <c r="Y43" i="9" s="1"/>
  <c r="Y29" i="3"/>
  <c r="Y47" i="9" s="1"/>
  <c r="Y30" i="3"/>
  <c r="Y45" i="9" s="1"/>
  <c r="Y31" i="3"/>
  <c r="Y48" i="9" s="1"/>
  <c r="Y32" i="3"/>
  <c r="Y51" i="9" s="1"/>
  <c r="Y33" i="3"/>
  <c r="Y49" i="9" s="1"/>
  <c r="Y34" i="3"/>
  <c r="Y53" i="9" s="1"/>
  <c r="Y24" i="4"/>
  <c r="Y21" i="4"/>
  <c r="Y18" i="3"/>
  <c r="Y41" i="9" s="1"/>
  <c r="Y19" i="5"/>
  <c r="Y112" i="9" s="1"/>
  <c r="Y20" i="5"/>
  <c r="K29" i="10" l="1"/>
  <c r="K38" i="10"/>
  <c r="K50" i="10"/>
  <c r="K60" i="10"/>
  <c r="K63" i="10"/>
  <c r="K40" i="10"/>
  <c r="K69" i="10"/>
  <c r="K73" i="10"/>
  <c r="K41" i="10"/>
  <c r="K76" i="10"/>
  <c r="K79" i="10"/>
  <c r="K4" i="10"/>
  <c r="K8" i="10"/>
  <c r="K13" i="10"/>
  <c r="K19" i="10"/>
  <c r="K22" i="10"/>
  <c r="K83" i="10"/>
  <c r="K45" i="10"/>
  <c r="K28" i="10"/>
  <c r="K57" i="10"/>
  <c r="K58" i="10"/>
  <c r="K91" i="10"/>
  <c r="K27" i="10"/>
  <c r="S27" i="10" s="1"/>
  <c r="K36" i="10"/>
  <c r="K39" i="10"/>
  <c r="K51" i="10"/>
  <c r="K61" i="10"/>
  <c r="K53" i="10"/>
  <c r="K66" i="10"/>
  <c r="K70" i="10"/>
  <c r="K26" i="10"/>
  <c r="K10" i="10"/>
  <c r="K77" i="10"/>
  <c r="K80" i="10"/>
  <c r="K5" i="10"/>
  <c r="K9" i="10"/>
  <c r="K14" i="10"/>
  <c r="K20" i="10"/>
  <c r="K23" i="10"/>
  <c r="K43" i="10"/>
  <c r="K33" i="10"/>
  <c r="K55" i="10"/>
  <c r="K47" i="10"/>
  <c r="K88" i="10"/>
  <c r="K92" i="10"/>
  <c r="K35" i="10"/>
  <c r="K30" i="10"/>
  <c r="K49" i="10"/>
  <c r="K59" i="10"/>
  <c r="K52" i="10"/>
  <c r="K64" i="10"/>
  <c r="K67" i="10"/>
  <c r="K71" i="10"/>
  <c r="K74" i="10"/>
  <c r="K54" i="10"/>
  <c r="K15" i="10"/>
  <c r="K81" i="10"/>
  <c r="K6" i="10"/>
  <c r="K11" i="10"/>
  <c r="K16" i="10"/>
  <c r="K18" i="10"/>
  <c r="K32" i="10"/>
  <c r="K44" i="10"/>
  <c r="K24" i="10"/>
  <c r="K46" i="10"/>
  <c r="K86" i="10"/>
  <c r="K89" i="10"/>
  <c r="K93" i="10"/>
  <c r="K25" i="10"/>
  <c r="K37" i="10"/>
  <c r="K31" i="10"/>
  <c r="K34" i="10"/>
  <c r="K62" i="10"/>
  <c r="K65" i="10"/>
  <c r="K68" i="10"/>
  <c r="K72" i="10"/>
  <c r="K3" i="10"/>
  <c r="K75" i="10"/>
  <c r="K78" i="10"/>
  <c r="K42" i="10"/>
  <c r="K7" i="10"/>
  <c r="K12" i="10"/>
  <c r="K17" i="10"/>
  <c r="K21" i="10"/>
  <c r="K82" i="10"/>
  <c r="K84" i="10"/>
  <c r="K85" i="10"/>
  <c r="K56" i="10"/>
  <c r="K87" i="10"/>
  <c r="K90" i="10"/>
  <c r="K48" i="10"/>
  <c r="I37" i="10"/>
  <c r="I57" i="10"/>
  <c r="I28" i="10"/>
  <c r="I34" i="10"/>
  <c r="I75" i="10"/>
  <c r="I4" i="10"/>
  <c r="I8" i="10"/>
  <c r="I42" i="10"/>
  <c r="I41" i="10"/>
  <c r="I24" i="10"/>
  <c r="I47" i="10"/>
  <c r="I79" i="10"/>
  <c r="I77" i="10"/>
  <c r="I65" i="10"/>
  <c r="I6" i="10"/>
  <c r="I5" i="10"/>
  <c r="I33" i="10"/>
  <c r="I58" i="10"/>
  <c r="I86" i="10"/>
  <c r="I23" i="10"/>
  <c r="I9" i="10"/>
  <c r="I22" i="10"/>
  <c r="I54" i="10"/>
  <c r="I18" i="10"/>
  <c r="I15" i="10"/>
  <c r="I89" i="10"/>
  <c r="I14" i="10"/>
  <c r="I81" i="10"/>
  <c r="I76" i="10"/>
  <c r="I74" i="10"/>
  <c r="I55" i="10"/>
  <c r="I80" i="10"/>
  <c r="I7" i="10"/>
  <c r="I73" i="10"/>
  <c r="I78" i="10"/>
  <c r="I46" i="10"/>
  <c r="I92" i="10"/>
  <c r="I17" i="10"/>
  <c r="I29" i="10"/>
  <c r="I88" i="10"/>
  <c r="I91" i="10"/>
  <c r="I10" i="10"/>
  <c r="I87" i="10"/>
  <c r="I71" i="10"/>
  <c r="I11" i="10"/>
  <c r="I69" i="10"/>
  <c r="I20" i="10"/>
  <c r="I85" i="10"/>
  <c r="I31" i="10"/>
  <c r="I90" i="10"/>
  <c r="I56" i="10"/>
  <c r="I21" i="10"/>
  <c r="I68" i="10"/>
  <c r="I13" i="10"/>
  <c r="I12" i="10"/>
  <c r="AH72" i="9"/>
  <c r="AE85" i="9"/>
  <c r="AC81" i="9"/>
  <c r="AG75" i="9"/>
  <c r="AC19" i="9"/>
  <c r="AE16" i="9"/>
  <c r="AG84" i="9"/>
  <c r="AE22" i="9"/>
  <c r="AG83" i="9"/>
  <c r="AD2" i="9"/>
  <c r="AC83" i="9"/>
  <c r="AH76" i="9"/>
  <c r="AD85" i="9"/>
  <c r="AG74" i="9"/>
  <c r="AD25" i="9"/>
  <c r="AD13" i="9"/>
  <c r="AG5" i="9"/>
  <c r="AD4" i="9"/>
  <c r="AG58" i="9"/>
  <c r="AH41" i="9"/>
  <c r="AB74" i="9"/>
  <c r="AF80" i="9"/>
  <c r="AE74" i="9"/>
  <c r="AC25" i="9"/>
  <c r="AC13" i="9"/>
  <c r="AF5" i="9"/>
  <c r="AF115" i="9"/>
  <c r="AF97" i="9"/>
  <c r="AH97" i="9"/>
  <c r="AE81" i="9"/>
  <c r="AD77" i="9"/>
  <c r="AE14" i="9"/>
  <c r="AD18" i="9"/>
  <c r="AD5" i="9"/>
  <c r="AG106" i="9"/>
  <c r="AD102" i="9"/>
  <c r="AE49" i="9"/>
  <c r="AF84" i="9"/>
  <c r="AD81" i="9"/>
  <c r="AG72" i="9"/>
  <c r="AC14" i="9"/>
  <c r="AC18" i="9"/>
  <c r="AE2" i="9"/>
  <c r="AE109" i="9"/>
  <c r="AH5" i="9"/>
  <c r="AE90" i="9"/>
  <c r="AG103" i="9"/>
  <c r="AD68" i="9"/>
  <c r="AD41" i="9"/>
  <c r="AH19" i="9"/>
  <c r="AD90" i="9"/>
  <c r="AE20" i="9"/>
  <c r="AF8" i="9"/>
  <c r="AG4" i="9"/>
  <c r="AC93" i="9"/>
  <c r="AF39" i="9"/>
  <c r="AD75" i="9"/>
  <c r="AF3" i="9"/>
  <c r="AG99" i="9"/>
  <c r="AB21" i="9"/>
  <c r="AE21" i="9"/>
  <c r="AF21" i="9"/>
  <c r="AB6" i="9"/>
  <c r="AE6" i="9"/>
  <c r="AF6" i="9"/>
  <c r="AB82" i="9"/>
  <c r="AH82" i="9"/>
  <c r="AE82" i="9"/>
  <c r="AG87" i="9"/>
  <c r="AC95" i="9"/>
  <c r="AF71" i="9"/>
  <c r="AD64" i="9"/>
  <c r="AG66" i="9"/>
  <c r="AC48" i="9"/>
  <c r="AE43" i="9"/>
  <c r="AE50" i="9"/>
  <c r="AF36" i="9"/>
  <c r="AF30" i="9"/>
  <c r="AH48" i="9"/>
  <c r="AH66" i="9"/>
  <c r="AB47" i="9"/>
  <c r="AH47" i="9"/>
  <c r="AC47" i="9"/>
  <c r="AF47" i="9"/>
  <c r="AB28" i="9"/>
  <c r="AH28" i="9"/>
  <c r="AC28" i="9"/>
  <c r="AF28" i="9"/>
  <c r="AB31" i="9"/>
  <c r="AH31" i="9"/>
  <c r="AC31" i="9"/>
  <c r="AF31" i="9"/>
  <c r="AB65" i="9"/>
  <c r="AF65" i="9"/>
  <c r="AG65" i="9"/>
  <c r="AH65" i="9"/>
  <c r="AB55" i="9"/>
  <c r="AG55" i="9"/>
  <c r="AH55" i="9"/>
  <c r="AC55" i="9"/>
  <c r="AB101" i="9"/>
  <c r="AF101" i="9"/>
  <c r="AG101" i="9"/>
  <c r="AH101" i="9"/>
  <c r="AB68" i="9"/>
  <c r="AF68" i="9"/>
  <c r="AG68" i="9"/>
  <c r="AH68" i="9"/>
  <c r="AB26" i="9"/>
  <c r="AH26" i="9"/>
  <c r="AC26" i="9"/>
  <c r="AF26" i="9"/>
  <c r="AB15" i="9"/>
  <c r="AH15" i="9"/>
  <c r="AC15" i="9"/>
  <c r="AF15" i="9"/>
  <c r="AB20" i="9"/>
  <c r="AH20" i="9"/>
  <c r="AC20" i="9"/>
  <c r="AF20" i="9"/>
  <c r="AB81" i="9"/>
  <c r="AF81" i="9"/>
  <c r="AG81" i="9"/>
  <c r="AC80" i="9"/>
  <c r="AC75" i="9"/>
  <c r="AF72" i="9"/>
  <c r="AD87" i="9"/>
  <c r="AG23" i="9"/>
  <c r="AC22" i="9"/>
  <c r="AE8" i="9"/>
  <c r="AF113" i="9"/>
  <c r="AD115" i="9"/>
  <c r="AF106" i="9"/>
  <c r="AF103" i="9"/>
  <c r="AG98" i="9"/>
  <c r="AE99" i="9"/>
  <c r="AG92" i="9"/>
  <c r="AG91" i="9"/>
  <c r="AC71" i="9"/>
  <c r="AC64" i="9"/>
  <c r="AF66" i="9"/>
  <c r="AC65" i="9"/>
  <c r="AD58" i="9"/>
  <c r="AG60" i="9"/>
  <c r="AD49" i="9"/>
  <c r="AG45" i="9"/>
  <c r="AE46" i="9"/>
  <c r="AC50" i="9"/>
  <c r="AE36" i="9"/>
  <c r="AE30" i="9"/>
  <c r="AF27" i="9"/>
  <c r="AD39" i="9"/>
  <c r="AH34" i="9"/>
  <c r="AH42" i="9"/>
  <c r="AH51" i="9"/>
  <c r="AH106" i="9"/>
  <c r="AH17" i="9"/>
  <c r="AB92" i="9"/>
  <c r="AE92" i="9"/>
  <c r="AB12" i="9"/>
  <c r="AE12" i="9"/>
  <c r="AF12" i="9"/>
  <c r="AB59" i="9"/>
  <c r="AC59" i="9"/>
  <c r="AD59" i="9"/>
  <c r="AG59" i="9"/>
  <c r="AB97" i="9"/>
  <c r="AC97" i="9"/>
  <c r="AD97" i="9"/>
  <c r="AG97" i="9"/>
  <c r="AB69" i="9"/>
  <c r="AC69" i="9"/>
  <c r="AD69" i="9"/>
  <c r="AG69" i="9"/>
  <c r="AB24" i="9"/>
  <c r="AG24" i="9"/>
  <c r="AH24" i="9"/>
  <c r="AC24" i="9"/>
  <c r="AB16" i="9"/>
  <c r="AG16" i="9"/>
  <c r="AH16" i="9"/>
  <c r="AC16" i="9"/>
  <c r="AB3" i="9"/>
  <c r="AG3" i="9"/>
  <c r="AH3" i="9"/>
  <c r="AC3" i="9"/>
  <c r="AB73" i="9"/>
  <c r="AE73" i="9"/>
  <c r="AB84" i="9"/>
  <c r="AC84" i="9"/>
  <c r="AD84" i="9"/>
  <c r="AB78" i="9"/>
  <c r="AC78" i="9"/>
  <c r="AD78" i="9"/>
  <c r="AG78" i="9"/>
  <c r="AG82" i="9"/>
  <c r="AE78" i="9"/>
  <c r="AF89" i="9"/>
  <c r="AD12" i="9"/>
  <c r="AG21" i="9"/>
  <c r="AD3" i="9"/>
  <c r="AC8" i="9"/>
  <c r="AF98" i="9"/>
  <c r="AF92" i="9"/>
  <c r="AE91" i="9"/>
  <c r="AG70" i="9"/>
  <c r="AE69" i="9"/>
  <c r="AG61" i="9"/>
  <c r="AF59" i="9"/>
  <c r="AF60" i="9"/>
  <c r="AD45" i="9"/>
  <c r="AG54" i="9"/>
  <c r="AD46" i="9"/>
  <c r="AG38" i="9"/>
  <c r="AE33" i="9"/>
  <c r="AC30" i="9"/>
  <c r="AE27" i="9"/>
  <c r="AC39" i="9"/>
  <c r="AH38" i="9"/>
  <c r="AH53" i="9"/>
  <c r="AH67" i="9"/>
  <c r="AH95" i="9"/>
  <c r="AH21" i="9"/>
  <c r="AH78" i="9"/>
  <c r="AB35" i="9"/>
  <c r="AE35" i="9"/>
  <c r="AF35" i="9"/>
  <c r="AB43" i="9"/>
  <c r="AG43" i="9"/>
  <c r="AH43" i="9"/>
  <c r="AC43" i="9"/>
  <c r="AB36" i="9"/>
  <c r="AG36" i="9"/>
  <c r="AH36" i="9"/>
  <c r="AC36" i="9"/>
  <c r="AB94" i="9"/>
  <c r="AD94" i="9"/>
  <c r="AB105" i="9"/>
  <c r="AC105" i="9"/>
  <c r="AD105" i="9"/>
  <c r="AG105" i="9"/>
  <c r="AB113" i="9"/>
  <c r="AG113" i="9"/>
  <c r="AH113" i="9"/>
  <c r="AC113" i="9"/>
  <c r="AB112" i="9"/>
  <c r="AD112" i="9"/>
  <c r="AE112" i="9"/>
  <c r="AB115" i="9"/>
  <c r="AE115" i="9"/>
  <c r="AB114" i="9"/>
  <c r="AF114" i="9"/>
  <c r="AG114" i="9"/>
  <c r="AH114" i="9"/>
  <c r="AB110" i="9"/>
  <c r="AC110" i="9"/>
  <c r="AD110" i="9"/>
  <c r="AG110" i="9"/>
  <c r="AB106" i="9"/>
  <c r="AD106" i="9"/>
  <c r="AB111" i="9"/>
  <c r="AE111" i="9"/>
  <c r="AF111" i="9"/>
  <c r="AB109" i="9"/>
  <c r="AH109" i="9"/>
  <c r="AC109" i="9"/>
  <c r="AF109" i="9"/>
  <c r="AB107" i="9"/>
  <c r="AG107" i="9"/>
  <c r="AH107" i="9"/>
  <c r="AC107" i="9"/>
  <c r="AB108" i="9"/>
  <c r="AD108" i="9"/>
  <c r="AE108" i="9"/>
  <c r="AB103" i="9"/>
  <c r="AE103" i="9"/>
  <c r="AB104" i="9"/>
  <c r="AF104" i="9"/>
  <c r="AG104" i="9"/>
  <c r="AH104" i="9"/>
  <c r="AB23" i="9"/>
  <c r="AD23" i="9"/>
  <c r="AE23" i="9"/>
  <c r="AB11" i="9"/>
  <c r="AD11" i="9"/>
  <c r="AE11" i="9"/>
  <c r="AD9" i="9"/>
  <c r="AE9" i="9"/>
  <c r="AB86" i="9"/>
  <c r="AD86" i="9"/>
  <c r="AB76" i="9"/>
  <c r="AD76" i="9"/>
  <c r="AF86" i="9"/>
  <c r="AF82" i="9"/>
  <c r="AG76" i="9"/>
  <c r="AG73" i="9"/>
  <c r="AC23" i="9"/>
  <c r="AF17" i="9"/>
  <c r="AC12" i="9"/>
  <c r="AF11" i="9"/>
  <c r="AD21" i="9"/>
  <c r="AG9" i="9"/>
  <c r="AG6" i="9"/>
  <c r="AD113" i="9"/>
  <c r="AE114" i="9"/>
  <c r="AC106" i="9"/>
  <c r="AE107" i="9"/>
  <c r="AC103" i="9"/>
  <c r="AF96" i="9"/>
  <c r="AD92" i="9"/>
  <c r="AF94" i="9"/>
  <c r="AF70" i="9"/>
  <c r="AG67" i="9"/>
  <c r="AE61" i="9"/>
  <c r="AG56" i="9"/>
  <c r="AE59" i="9"/>
  <c r="AG63" i="9"/>
  <c r="AC60" i="9"/>
  <c r="AF51" i="9"/>
  <c r="AF54" i="9"/>
  <c r="AD33" i="9"/>
  <c r="AG35" i="9"/>
  <c r="AE29" i="9"/>
  <c r="AH50" i="9"/>
  <c r="AH69" i="9"/>
  <c r="AH115" i="9"/>
  <c r="AH22" i="9"/>
  <c r="AH23" i="9"/>
  <c r="AB38" i="9"/>
  <c r="AE38" i="9"/>
  <c r="AF38" i="9"/>
  <c r="AB87" i="9"/>
  <c r="AE87" i="9"/>
  <c r="AF87" i="9"/>
  <c r="AB27" i="9"/>
  <c r="AG27" i="9"/>
  <c r="AH27" i="9"/>
  <c r="AC27" i="9"/>
  <c r="AB60" i="9"/>
  <c r="AD60" i="9"/>
  <c r="AE60" i="9"/>
  <c r="AB42" i="9"/>
  <c r="AD42" i="9"/>
  <c r="AE42" i="9"/>
  <c r="AB32" i="9"/>
  <c r="AD32" i="9"/>
  <c r="AE32" i="9"/>
  <c r="AB98" i="9"/>
  <c r="AD98" i="9"/>
  <c r="AB52" i="9"/>
  <c r="AE52" i="9"/>
  <c r="AB41" i="9"/>
  <c r="AE41" i="9"/>
  <c r="AB39" i="9"/>
  <c r="AE39" i="9"/>
  <c r="AB58" i="9"/>
  <c r="AE58" i="9"/>
  <c r="AF58" i="9"/>
  <c r="AB93" i="9"/>
  <c r="AE93" i="9"/>
  <c r="AF93" i="9"/>
  <c r="AB102" i="9"/>
  <c r="AE102" i="9"/>
  <c r="AF102" i="9"/>
  <c r="AB25" i="9"/>
  <c r="AE25" i="9"/>
  <c r="AB13" i="9"/>
  <c r="AE13" i="9"/>
  <c r="AB5" i="9"/>
  <c r="AE5" i="9"/>
  <c r="AB83" i="9"/>
  <c r="AH83" i="9"/>
  <c r="AE83" i="9"/>
  <c r="AF83" i="9"/>
  <c r="AB75" i="9"/>
  <c r="AE75" i="9"/>
  <c r="AF75" i="9"/>
  <c r="AB9" i="9"/>
  <c r="AE86" i="9"/>
  <c r="AF79" i="9"/>
  <c r="AD82" i="9"/>
  <c r="AF76" i="9"/>
  <c r="AF73" i="9"/>
  <c r="AG88" i="9"/>
  <c r="AE26" i="9"/>
  <c r="AG25" i="9"/>
  <c r="AG15" i="9"/>
  <c r="AC11" i="9"/>
  <c r="AF10" i="9"/>
  <c r="AC21" i="9"/>
  <c r="AF9" i="9"/>
  <c r="AD6" i="9"/>
  <c r="AG112" i="9"/>
  <c r="AD114" i="9"/>
  <c r="AG111" i="9"/>
  <c r="AD107" i="9"/>
  <c r="AE104" i="9"/>
  <c r="AC98" i="9"/>
  <c r="AE96" i="9"/>
  <c r="AC92" i="9"/>
  <c r="AE94" i="9"/>
  <c r="AF100" i="9"/>
  <c r="AD70" i="9"/>
  <c r="AF56" i="9"/>
  <c r="AG47" i="9"/>
  <c r="AF44" i="9"/>
  <c r="AC38" i="9"/>
  <c r="AF42" i="9"/>
  <c r="AD35" i="9"/>
  <c r="AG32" i="9"/>
  <c r="AH32" i="9"/>
  <c r="AH44" i="9"/>
  <c r="AH58" i="9"/>
  <c r="AH98" i="9"/>
  <c r="AH112" i="9"/>
  <c r="AH10" i="9"/>
  <c r="AH87" i="9"/>
  <c r="AB61" i="9"/>
  <c r="AH61" i="9"/>
  <c r="AC61" i="9"/>
  <c r="AF61" i="9"/>
  <c r="AB70" i="9"/>
  <c r="AE70" i="9"/>
  <c r="AB54" i="9"/>
  <c r="AD54" i="9"/>
  <c r="AE54" i="9"/>
  <c r="AB62" i="9"/>
  <c r="AD62" i="9"/>
  <c r="AB67" i="9"/>
  <c r="AD67" i="9"/>
  <c r="AB53" i="9"/>
  <c r="AE53" i="9"/>
  <c r="AB49" i="9"/>
  <c r="AF49" i="9"/>
  <c r="AG49" i="9"/>
  <c r="AH49" i="9"/>
  <c r="AB46" i="9"/>
  <c r="AF46" i="9"/>
  <c r="AG46" i="9"/>
  <c r="AH46" i="9"/>
  <c r="AB33" i="9"/>
  <c r="AF33" i="9"/>
  <c r="AG33" i="9"/>
  <c r="AH33" i="9"/>
  <c r="AB29" i="9"/>
  <c r="AF29" i="9"/>
  <c r="AG29" i="9"/>
  <c r="AH29" i="9"/>
  <c r="AB63" i="9"/>
  <c r="AH63" i="9"/>
  <c r="AC63" i="9"/>
  <c r="AF63" i="9"/>
  <c r="AB99" i="9"/>
  <c r="AH99" i="9"/>
  <c r="AC99" i="9"/>
  <c r="AF99" i="9"/>
  <c r="AB91" i="9"/>
  <c r="AH91" i="9"/>
  <c r="AC91" i="9"/>
  <c r="AF91" i="9"/>
  <c r="AB4" i="9"/>
  <c r="AH4" i="9"/>
  <c r="AC4" i="9"/>
  <c r="AF4" i="9"/>
  <c r="AB90" i="9"/>
  <c r="AF90" i="9"/>
  <c r="AG90" i="9"/>
  <c r="AH90" i="9"/>
  <c r="AB14" i="9"/>
  <c r="AF14" i="9"/>
  <c r="AG14" i="9"/>
  <c r="AH14" i="9"/>
  <c r="AB18" i="9"/>
  <c r="AF18" i="9"/>
  <c r="AG18" i="9"/>
  <c r="AH18" i="9"/>
  <c r="AB2" i="9"/>
  <c r="AF2" i="9"/>
  <c r="AG2" i="9"/>
  <c r="AH2" i="9"/>
  <c r="AB85" i="9"/>
  <c r="AH85" i="9"/>
  <c r="AC85" i="9"/>
  <c r="AF85" i="9"/>
  <c r="AH74" i="9"/>
  <c r="AC74" i="9"/>
  <c r="AF74" i="9"/>
  <c r="AD34" i="9"/>
  <c r="AC86" i="9"/>
  <c r="AE79" i="9"/>
  <c r="AC82" i="9"/>
  <c r="AE76" i="9"/>
  <c r="AD73" i="9"/>
  <c r="AF88" i="9"/>
  <c r="AD26" i="9"/>
  <c r="AF25" i="9"/>
  <c r="AG19" i="9"/>
  <c r="AE15" i="9"/>
  <c r="AG13" i="9"/>
  <c r="AG20" i="9"/>
  <c r="AC9" i="9"/>
  <c r="AC6" i="9"/>
  <c r="AF112" i="9"/>
  <c r="AC114" i="9"/>
  <c r="AD111" i="9"/>
  <c r="AG108" i="9"/>
  <c r="AD104" i="9"/>
  <c r="AG93" i="9"/>
  <c r="AE101" i="9"/>
  <c r="AC94" i="9"/>
  <c r="AC70" i="9"/>
  <c r="AE67" i="9"/>
  <c r="AF55" i="9"/>
  <c r="AF62" i="9"/>
  <c r="AD63" i="9"/>
  <c r="AF53" i="9"/>
  <c r="AG48" i="9"/>
  <c r="AE47" i="9"/>
  <c r="AG52" i="9"/>
  <c r="AG28" i="9"/>
  <c r="AC42" i="9"/>
  <c r="AC35" i="9"/>
  <c r="AF32" i="9"/>
  <c r="AC29" i="9"/>
  <c r="AH35" i="9"/>
  <c r="AH52" i="9"/>
  <c r="AH62" i="9"/>
  <c r="AH105" i="9"/>
  <c r="AH6" i="9"/>
  <c r="AH13" i="9"/>
  <c r="AH88" i="9"/>
  <c r="AB56" i="9"/>
  <c r="AE56" i="9"/>
  <c r="AB51" i="9"/>
  <c r="AC51" i="9"/>
  <c r="AD51" i="9"/>
  <c r="AG51" i="9"/>
  <c r="AB44" i="9"/>
  <c r="AC44" i="9"/>
  <c r="AD44" i="9"/>
  <c r="AG44" i="9"/>
  <c r="AB37" i="9"/>
  <c r="AC37" i="9"/>
  <c r="AD37" i="9"/>
  <c r="AG37" i="9"/>
  <c r="AB40" i="9"/>
  <c r="AC40" i="9"/>
  <c r="AD40" i="9"/>
  <c r="AG40" i="9"/>
  <c r="AB57" i="9"/>
  <c r="AG57" i="9"/>
  <c r="AH57" i="9"/>
  <c r="AC57" i="9"/>
  <c r="AB96" i="9"/>
  <c r="AG96" i="9"/>
  <c r="AH96" i="9"/>
  <c r="AC96" i="9"/>
  <c r="AB100" i="9"/>
  <c r="AG100" i="9"/>
  <c r="AH100" i="9"/>
  <c r="AC100" i="9"/>
  <c r="AB89" i="9"/>
  <c r="AC89" i="9"/>
  <c r="AD89" i="9"/>
  <c r="AG89" i="9"/>
  <c r="AB17" i="9"/>
  <c r="AC17" i="9"/>
  <c r="AD17" i="9"/>
  <c r="AG17" i="9"/>
  <c r="AB10" i="9"/>
  <c r="AC10" i="9"/>
  <c r="AD10" i="9"/>
  <c r="AG10" i="9"/>
  <c r="AB7" i="9"/>
  <c r="AC7" i="9"/>
  <c r="AD7" i="9"/>
  <c r="AG7" i="9"/>
  <c r="AB79" i="9"/>
  <c r="AG79" i="9"/>
  <c r="AC79" i="9"/>
  <c r="AB77" i="9"/>
  <c r="AG77" i="9"/>
  <c r="AH77" i="9"/>
  <c r="AC77" i="9"/>
  <c r="AG34" i="9"/>
  <c r="AD79" i="9"/>
  <c r="AE77" i="9"/>
  <c r="AC73" i="9"/>
  <c r="AF24" i="9"/>
  <c r="AE7" i="9"/>
  <c r="AC112" i="9"/>
  <c r="AF110" i="9"/>
  <c r="AC111" i="9"/>
  <c r="AF108" i="9"/>
  <c r="AC104" i="9"/>
  <c r="AD93" i="9"/>
  <c r="AD101" i="9"/>
  <c r="AG102" i="9"/>
  <c r="AD100" i="9"/>
  <c r="AE68" i="9"/>
  <c r="AC67" i="9"/>
  <c r="AE55" i="9"/>
  <c r="AC56" i="9"/>
  <c r="AE62" i="9"/>
  <c r="AF57" i="9"/>
  <c r="AD53" i="9"/>
  <c r="AD47" i="9"/>
  <c r="AF52" i="9"/>
  <c r="AE28" i="9"/>
  <c r="AG41" i="9"/>
  <c r="AE37" i="9"/>
  <c r="AG31" i="9"/>
  <c r="AC32" i="9"/>
  <c r="AF40" i="9"/>
  <c r="AH54" i="9"/>
  <c r="AH59" i="9"/>
  <c r="AH102" i="9"/>
  <c r="AH103" i="9"/>
  <c r="AH11" i="9"/>
  <c r="AH89" i="9"/>
  <c r="AH86" i="9"/>
  <c r="AB45" i="9"/>
  <c r="AE45" i="9"/>
  <c r="AF45" i="9"/>
  <c r="AB48" i="9"/>
  <c r="AD48" i="9"/>
  <c r="AB50" i="9"/>
  <c r="AD50" i="9"/>
  <c r="AB30" i="9"/>
  <c r="AD30" i="9"/>
  <c r="AB66" i="9"/>
  <c r="AD66" i="9"/>
  <c r="AE66" i="9"/>
  <c r="AB64" i="9"/>
  <c r="AE64" i="9"/>
  <c r="AF64" i="9"/>
  <c r="AB95" i="9"/>
  <c r="AD95" i="9"/>
  <c r="AE95" i="9"/>
  <c r="AB71" i="9"/>
  <c r="AD71" i="9"/>
  <c r="AE71" i="9"/>
  <c r="AB88" i="9"/>
  <c r="AD88" i="9"/>
  <c r="AB19" i="9"/>
  <c r="AD19" i="9"/>
  <c r="AB22" i="9"/>
  <c r="AD22" i="9"/>
  <c r="AB8" i="9"/>
  <c r="AD8" i="9"/>
  <c r="AB80" i="9"/>
  <c r="AD80" i="9"/>
  <c r="AE80" i="9"/>
  <c r="AB72" i="9"/>
  <c r="AD72" i="9"/>
  <c r="AE72" i="9"/>
  <c r="AG80" i="9"/>
  <c r="AC88" i="9"/>
  <c r="AE24" i="9"/>
  <c r="AE19" i="9"/>
  <c r="AF16" i="9"/>
  <c r="AF22" i="9"/>
  <c r="AG8" i="9"/>
  <c r="AG115" i="9"/>
  <c r="AE110" i="9"/>
  <c r="AG109" i="9"/>
  <c r="AC108" i="9"/>
  <c r="AF105" i="9"/>
  <c r="AF95" i="9"/>
  <c r="AG71" i="9"/>
  <c r="AG64" i="9"/>
  <c r="AE65" i="9"/>
  <c r="AC62" i="9"/>
  <c r="AE57" i="9"/>
  <c r="AC53" i="9"/>
  <c r="AE48" i="9"/>
  <c r="AF43" i="9"/>
  <c r="AD52" i="9"/>
  <c r="AF50" i="9"/>
  <c r="AD28" i="9"/>
  <c r="AF41" i="9"/>
  <c r="AG30" i="9"/>
  <c r="AE31" i="9"/>
  <c r="AG39" i="9"/>
  <c r="AE40" i="9"/>
  <c r="AH37" i="9"/>
  <c r="AH45" i="9"/>
  <c r="AH56" i="9"/>
  <c r="AH94" i="9"/>
  <c r="AH108" i="9"/>
  <c r="AH7" i="9"/>
  <c r="AH12" i="9"/>
  <c r="AH73" i="9"/>
  <c r="AH84" i="9"/>
  <c r="AC34" i="9"/>
  <c r="AE34" i="9"/>
  <c r="AF34" i="9"/>
  <c r="Y23" i="7"/>
  <c r="Y22" i="7"/>
  <c r="Y21" i="7"/>
  <c r="Y20" i="7"/>
  <c r="Y18" i="7"/>
  <c r="Y17" i="7"/>
  <c r="Y16" i="7"/>
  <c r="Y15" i="7"/>
  <c r="Y14" i="7"/>
  <c r="Y8" i="7"/>
  <c r="Y12" i="7"/>
  <c r="Y11" i="7"/>
  <c r="Y10" i="7"/>
  <c r="Y9" i="7"/>
  <c r="Y7" i="7"/>
  <c r="Y14" i="6"/>
  <c r="Y38" i="6"/>
  <c r="Y37" i="6"/>
  <c r="Y36" i="6"/>
  <c r="Y35" i="6"/>
  <c r="Y33" i="6"/>
  <c r="Y32" i="6"/>
  <c r="Y31" i="6"/>
  <c r="Y30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3" i="6"/>
  <c r="Y12" i="6"/>
  <c r="Y11" i="6"/>
  <c r="Y10" i="6"/>
  <c r="Y9" i="6"/>
  <c r="Y8" i="6"/>
  <c r="Y7" i="6"/>
  <c r="Y18" i="5"/>
  <c r="Y115" i="9" s="1"/>
  <c r="I44" i="10" s="1"/>
  <c r="Y17" i="5"/>
  <c r="Y114" i="9" s="1"/>
  <c r="I43" i="10" s="1"/>
  <c r="Y15" i="5"/>
  <c r="Y110" i="9" s="1"/>
  <c r="I45" i="10" s="1"/>
  <c r="Y14" i="5"/>
  <c r="Y106" i="9" s="1"/>
  <c r="I19" i="10" s="1"/>
  <c r="Y13" i="5"/>
  <c r="Y111" i="9" s="1"/>
  <c r="I84" i="10" s="1"/>
  <c r="Y12" i="5"/>
  <c r="Y109" i="9" s="1"/>
  <c r="I16" i="10" s="1"/>
  <c r="Y11" i="5"/>
  <c r="Y107" i="9" s="1"/>
  <c r="Y10" i="5"/>
  <c r="Y108" i="9" s="1"/>
  <c r="I83" i="10" s="1"/>
  <c r="Y9" i="5"/>
  <c r="Y103" i="9" s="1"/>
  <c r="I82" i="10" s="1"/>
  <c r="Y8" i="5"/>
  <c r="Y104" i="9" s="1"/>
  <c r="I32" i="10" s="1"/>
  <c r="Y7" i="5"/>
  <c r="Y105" i="9" s="1"/>
  <c r="I3" i="10" s="1"/>
  <c r="Y23" i="4"/>
  <c r="Y22" i="4"/>
  <c r="Y20" i="4"/>
  <c r="Y19" i="4"/>
  <c r="Y18" i="4"/>
  <c r="Y17" i="4"/>
  <c r="Y15" i="4"/>
  <c r="Y16" i="4"/>
  <c r="Y14" i="4"/>
  <c r="Y13" i="4"/>
  <c r="Y8" i="4"/>
  <c r="Y11" i="4"/>
  <c r="Y10" i="4"/>
  <c r="Y9" i="4"/>
  <c r="Y7" i="4"/>
  <c r="Y7" i="3"/>
  <c r="Y34" i="9" s="1"/>
  <c r="I27" i="10" s="1"/>
  <c r="S36" i="10" l="1"/>
  <c r="R36" i="10"/>
  <c r="S57" i="10"/>
  <c r="R57" i="10"/>
  <c r="S22" i="10"/>
  <c r="R22" i="10"/>
  <c r="S4" i="10"/>
  <c r="R4" i="10"/>
  <c r="S73" i="10"/>
  <c r="R73" i="10"/>
  <c r="S60" i="10"/>
  <c r="R60" i="10"/>
  <c r="S48" i="10"/>
  <c r="R48" i="10"/>
  <c r="S85" i="10"/>
  <c r="R85" i="10"/>
  <c r="S17" i="10"/>
  <c r="R17" i="10"/>
  <c r="S78" i="10"/>
  <c r="R78" i="10"/>
  <c r="S68" i="10"/>
  <c r="R68" i="10"/>
  <c r="S31" i="10"/>
  <c r="R31" i="10"/>
  <c r="R89" i="10"/>
  <c r="S89" i="10"/>
  <c r="R44" i="10"/>
  <c r="S44" i="10"/>
  <c r="R11" i="10"/>
  <c r="S11" i="10"/>
  <c r="R54" i="10"/>
  <c r="S54" i="10"/>
  <c r="R64" i="10"/>
  <c r="S64" i="10"/>
  <c r="S30" i="10"/>
  <c r="R30" i="10"/>
  <c r="S47" i="10"/>
  <c r="R47" i="10"/>
  <c r="S23" i="10"/>
  <c r="R23" i="10"/>
  <c r="S5" i="10"/>
  <c r="R5" i="10"/>
  <c r="S26" i="10"/>
  <c r="R26" i="10"/>
  <c r="S61" i="10"/>
  <c r="R61" i="10"/>
  <c r="S28" i="10"/>
  <c r="R28" i="10"/>
  <c r="S19" i="10"/>
  <c r="R19" i="10"/>
  <c r="S79" i="10"/>
  <c r="R79" i="10"/>
  <c r="S69" i="10"/>
  <c r="R69" i="10"/>
  <c r="S50" i="10"/>
  <c r="R50" i="10"/>
  <c r="R56" i="10"/>
  <c r="S56" i="10"/>
  <c r="R42" i="10"/>
  <c r="S42" i="10"/>
  <c r="R34" i="10"/>
  <c r="S34" i="10"/>
  <c r="R24" i="10"/>
  <c r="S24" i="10"/>
  <c r="R16" i="10"/>
  <c r="S16" i="10"/>
  <c r="R67" i="10"/>
  <c r="S67" i="10"/>
  <c r="R88" i="10"/>
  <c r="S88" i="10"/>
  <c r="R9" i="10"/>
  <c r="S9" i="10"/>
  <c r="S53" i="10"/>
  <c r="R53" i="10"/>
  <c r="S90" i="10"/>
  <c r="R90" i="10"/>
  <c r="S84" i="10"/>
  <c r="R84" i="10"/>
  <c r="S12" i="10"/>
  <c r="R12" i="10"/>
  <c r="S75" i="10"/>
  <c r="R75" i="10"/>
  <c r="S65" i="10"/>
  <c r="R65" i="10"/>
  <c r="R37" i="10"/>
  <c r="S37" i="10"/>
  <c r="R86" i="10"/>
  <c r="S86" i="10"/>
  <c r="R32" i="10"/>
  <c r="S32" i="10"/>
  <c r="R6" i="10"/>
  <c r="S6" i="10"/>
  <c r="R74" i="10"/>
  <c r="S74" i="10"/>
  <c r="R52" i="10"/>
  <c r="S52" i="10"/>
  <c r="R35" i="10"/>
  <c r="S35" i="10"/>
  <c r="S55" i="10"/>
  <c r="R55" i="10"/>
  <c r="S20" i="10"/>
  <c r="R20" i="10"/>
  <c r="S80" i="10"/>
  <c r="R80" i="10"/>
  <c r="S70" i="10"/>
  <c r="R70" i="10"/>
  <c r="S51" i="10"/>
  <c r="R51" i="10"/>
  <c r="S91" i="10"/>
  <c r="R91" i="10"/>
  <c r="S45" i="10"/>
  <c r="R45" i="10"/>
  <c r="S13" i="10"/>
  <c r="R13" i="10"/>
  <c r="S76" i="10"/>
  <c r="R76" i="10"/>
  <c r="S40" i="10"/>
  <c r="R40" i="10"/>
  <c r="S38" i="10"/>
  <c r="R38" i="10"/>
  <c r="S21" i="10"/>
  <c r="R21" i="10"/>
  <c r="R72" i="10"/>
  <c r="S72" i="10"/>
  <c r="R93" i="10"/>
  <c r="S93" i="10"/>
  <c r="R15" i="10"/>
  <c r="S15" i="10"/>
  <c r="R49" i="10"/>
  <c r="S49" i="10"/>
  <c r="R43" i="10"/>
  <c r="S43" i="10"/>
  <c r="R10" i="10"/>
  <c r="S10" i="10"/>
  <c r="S87" i="10"/>
  <c r="R87" i="10"/>
  <c r="S82" i="10"/>
  <c r="R82" i="10"/>
  <c r="S7" i="10"/>
  <c r="R7" i="10"/>
  <c r="S3" i="10"/>
  <c r="R3" i="10"/>
  <c r="S62" i="10"/>
  <c r="R62" i="10"/>
  <c r="R25" i="10"/>
  <c r="S25" i="10"/>
  <c r="S46" i="10"/>
  <c r="R46" i="10"/>
  <c r="S18" i="10"/>
  <c r="R18" i="10"/>
  <c r="S81" i="10"/>
  <c r="R81" i="10"/>
  <c r="S71" i="10"/>
  <c r="R71" i="10"/>
  <c r="S59" i="10"/>
  <c r="R59" i="10"/>
  <c r="S92" i="10"/>
  <c r="R92" i="10"/>
  <c r="R33" i="10"/>
  <c r="S33" i="10"/>
  <c r="S14" i="10"/>
  <c r="R14" i="10"/>
  <c r="S77" i="10"/>
  <c r="R77" i="10"/>
  <c r="S66" i="10"/>
  <c r="R66" i="10"/>
  <c r="R39" i="10"/>
  <c r="S39" i="10"/>
  <c r="S58" i="10"/>
  <c r="R58" i="10"/>
  <c r="S83" i="10"/>
  <c r="R83" i="10"/>
  <c r="S8" i="10"/>
  <c r="R8" i="10"/>
  <c r="S41" i="10"/>
  <c r="R41" i="10"/>
  <c r="S63" i="10"/>
  <c r="R63" i="10"/>
  <c r="S29" i="10"/>
  <c r="R29" i="10"/>
  <c r="R27" i="10"/>
  <c r="B27" i="10"/>
  <c r="C28" i="10"/>
  <c r="C92" i="10"/>
  <c r="C21" i="10"/>
  <c r="C69" i="10"/>
  <c r="C87" i="10"/>
  <c r="C63" i="10"/>
  <c r="C81" i="10"/>
  <c r="C54" i="10"/>
  <c r="C48" i="10"/>
  <c r="C40" i="10"/>
  <c r="C8" i="10"/>
  <c r="E8" i="10"/>
  <c r="E42" i="10"/>
  <c r="E67" i="10"/>
  <c r="E41" i="10"/>
  <c r="E24" i="10"/>
  <c r="E47" i="10"/>
  <c r="E79" i="10"/>
  <c r="E77" i="10"/>
  <c r="E40" i="10"/>
  <c r="E60" i="10"/>
  <c r="E65" i="10"/>
  <c r="E35" i="10"/>
  <c r="E6" i="10"/>
  <c r="E84" i="10"/>
  <c r="E5" i="10"/>
  <c r="E33" i="10"/>
  <c r="E48" i="10"/>
  <c r="E58" i="10"/>
  <c r="E86" i="10"/>
  <c r="E39" i="10"/>
  <c r="E62" i="10"/>
  <c r="E23" i="10"/>
  <c r="E9" i="10"/>
  <c r="E22" i="10"/>
  <c r="E54" i="10"/>
  <c r="E18" i="10"/>
  <c r="E45" i="10"/>
  <c r="E15" i="10"/>
  <c r="E89" i="10"/>
  <c r="E44" i="10"/>
  <c r="E14" i="10"/>
  <c r="E43" i="10"/>
  <c r="E81" i="10"/>
  <c r="E16" i="10"/>
  <c r="E76" i="10"/>
  <c r="E83" i="10"/>
  <c r="E93" i="10"/>
  <c r="E74" i="10"/>
  <c r="E36" i="10"/>
  <c r="E26" i="10"/>
  <c r="E63" i="10"/>
  <c r="E55" i="10"/>
  <c r="E80" i="10"/>
  <c r="E19" i="10"/>
  <c r="E7" i="10"/>
  <c r="E73" i="10"/>
  <c r="E78" i="10"/>
  <c r="E46" i="10"/>
  <c r="E92" i="10"/>
  <c r="E17" i="10"/>
  <c r="E29" i="10"/>
  <c r="E72" i="10"/>
  <c r="E88" i="10"/>
  <c r="E3" i="10"/>
  <c r="E91" i="10"/>
  <c r="E10" i="10"/>
  <c r="E87" i="10"/>
  <c r="E32" i="10"/>
  <c r="E51" i="10"/>
  <c r="E27" i="10"/>
  <c r="E82" i="10"/>
  <c r="E71" i="10"/>
  <c r="E53" i="10"/>
  <c r="E11" i="10"/>
  <c r="E69" i="10"/>
  <c r="E50" i="10"/>
  <c r="E20" i="10"/>
  <c r="E85" i="10"/>
  <c r="E31" i="10"/>
  <c r="E90" i="10"/>
  <c r="E61" i="10"/>
  <c r="E57" i="10"/>
  <c r="E25" i="10"/>
  <c r="E28" i="10"/>
  <c r="E4" i="10"/>
  <c r="E70" i="10"/>
  <c r="E75" i="10"/>
  <c r="E66" i="10"/>
  <c r="E34" i="10"/>
  <c r="E59" i="10"/>
  <c r="E56" i="10"/>
  <c r="E68" i="10"/>
  <c r="E64" i="10"/>
  <c r="E52" i="10"/>
  <c r="E49" i="10"/>
  <c r="E12" i="10"/>
  <c r="E37" i="10"/>
  <c r="E21" i="10"/>
  <c r="E30" i="10"/>
  <c r="E13" i="10"/>
  <c r="E38" i="10"/>
  <c r="C49" i="10"/>
  <c r="C56" i="10"/>
  <c r="C11" i="10"/>
  <c r="C10" i="10"/>
  <c r="C46" i="10"/>
  <c r="C26" i="10"/>
  <c r="C43" i="10"/>
  <c r="C22" i="10"/>
  <c r="C33" i="10"/>
  <c r="C77" i="10"/>
  <c r="C4" i="10"/>
  <c r="C25" i="10"/>
  <c r="D8" i="10"/>
  <c r="D42" i="10"/>
  <c r="D67" i="10"/>
  <c r="D41" i="10"/>
  <c r="D24" i="10"/>
  <c r="D47" i="10"/>
  <c r="D79" i="10"/>
  <c r="D77" i="10"/>
  <c r="D40" i="10"/>
  <c r="D60" i="10"/>
  <c r="D65" i="10"/>
  <c r="D35" i="10"/>
  <c r="D6" i="10"/>
  <c r="D84" i="10"/>
  <c r="D5" i="10"/>
  <c r="D33" i="10"/>
  <c r="D48" i="10"/>
  <c r="D58" i="10"/>
  <c r="D86" i="10"/>
  <c r="D39" i="10"/>
  <c r="D62" i="10"/>
  <c r="D23" i="10"/>
  <c r="D9" i="10"/>
  <c r="D22" i="10"/>
  <c r="D54" i="10"/>
  <c r="D18" i="10"/>
  <c r="D45" i="10"/>
  <c r="D15" i="10"/>
  <c r="D89" i="10"/>
  <c r="D44" i="10"/>
  <c r="D14" i="10"/>
  <c r="D43" i="10"/>
  <c r="D81" i="10"/>
  <c r="D16" i="10"/>
  <c r="D76" i="10"/>
  <c r="D83" i="10"/>
  <c r="D93" i="10"/>
  <c r="D74" i="10"/>
  <c r="D36" i="10"/>
  <c r="D26" i="10"/>
  <c r="D63" i="10"/>
  <c r="D55" i="10"/>
  <c r="D80" i="10"/>
  <c r="D19" i="10"/>
  <c r="D7" i="10"/>
  <c r="D73" i="10"/>
  <c r="D78" i="10"/>
  <c r="D46" i="10"/>
  <c r="D92" i="10"/>
  <c r="D17" i="10"/>
  <c r="D29" i="10"/>
  <c r="D72" i="10"/>
  <c r="D88" i="10"/>
  <c r="D3" i="10"/>
  <c r="D91" i="10"/>
  <c r="D10" i="10"/>
  <c r="D87" i="10"/>
  <c r="D32" i="10"/>
  <c r="D51" i="10"/>
  <c r="D27" i="10"/>
  <c r="D82" i="10"/>
  <c r="D71" i="10"/>
  <c r="D53" i="10"/>
  <c r="D11" i="10"/>
  <c r="D69" i="10"/>
  <c r="D50" i="10"/>
  <c r="D20" i="10"/>
  <c r="D85" i="10"/>
  <c r="D31" i="10"/>
  <c r="D61" i="10"/>
  <c r="D21" i="10"/>
  <c r="D30" i="10"/>
  <c r="D13" i="10"/>
  <c r="D38" i="10"/>
  <c r="D57" i="10"/>
  <c r="D90" i="10"/>
  <c r="D25" i="10"/>
  <c r="D28" i="10"/>
  <c r="D4" i="10"/>
  <c r="D70" i="10"/>
  <c r="D75" i="10"/>
  <c r="D66" i="10"/>
  <c r="D34" i="10"/>
  <c r="D59" i="10"/>
  <c r="D49" i="10"/>
  <c r="D12" i="10"/>
  <c r="D56" i="10"/>
  <c r="D68" i="10"/>
  <c r="D64" i="10"/>
  <c r="D52" i="10"/>
  <c r="D37" i="10"/>
  <c r="C38" i="10"/>
  <c r="C61" i="10"/>
  <c r="C53" i="10"/>
  <c r="C91" i="10"/>
  <c r="C78" i="10"/>
  <c r="C36" i="10"/>
  <c r="C14" i="10"/>
  <c r="C9" i="10"/>
  <c r="C5" i="10"/>
  <c r="C79" i="10"/>
  <c r="C70" i="10"/>
  <c r="C52" i="10"/>
  <c r="C90" i="10"/>
  <c r="C71" i="10"/>
  <c r="C3" i="10"/>
  <c r="C73" i="10"/>
  <c r="C74" i="10"/>
  <c r="C44" i="10"/>
  <c r="C23" i="10"/>
  <c r="C84" i="10"/>
  <c r="C47" i="10"/>
  <c r="C75" i="10"/>
  <c r="H8" i="10"/>
  <c r="H42" i="10"/>
  <c r="H67" i="10"/>
  <c r="H41" i="10"/>
  <c r="H24" i="10"/>
  <c r="H47" i="10"/>
  <c r="H79" i="10"/>
  <c r="H77" i="10"/>
  <c r="H40" i="10"/>
  <c r="H60" i="10"/>
  <c r="H65" i="10"/>
  <c r="H35" i="10"/>
  <c r="H6" i="10"/>
  <c r="H84" i="10"/>
  <c r="H5" i="10"/>
  <c r="H33" i="10"/>
  <c r="H48" i="10"/>
  <c r="H58" i="10"/>
  <c r="H86" i="10"/>
  <c r="H39" i="10"/>
  <c r="H62" i="10"/>
  <c r="H23" i="10"/>
  <c r="H9" i="10"/>
  <c r="H22" i="10"/>
  <c r="H54" i="10"/>
  <c r="H18" i="10"/>
  <c r="H45" i="10"/>
  <c r="H15" i="10"/>
  <c r="H89" i="10"/>
  <c r="H44" i="10"/>
  <c r="H14" i="10"/>
  <c r="H43" i="10"/>
  <c r="H81" i="10"/>
  <c r="H16" i="10"/>
  <c r="H76" i="10"/>
  <c r="H83" i="10"/>
  <c r="H93" i="10"/>
  <c r="H74" i="10"/>
  <c r="H36" i="10"/>
  <c r="H26" i="10"/>
  <c r="H63" i="10"/>
  <c r="H55" i="10"/>
  <c r="H80" i="10"/>
  <c r="H19" i="10"/>
  <c r="H7" i="10"/>
  <c r="H73" i="10"/>
  <c r="H78" i="10"/>
  <c r="H46" i="10"/>
  <c r="H92" i="10"/>
  <c r="H17" i="10"/>
  <c r="H29" i="10"/>
  <c r="H72" i="10"/>
  <c r="H88" i="10"/>
  <c r="H3" i="10"/>
  <c r="H91" i="10"/>
  <c r="H10" i="10"/>
  <c r="H87" i="10"/>
  <c r="H32" i="10"/>
  <c r="H51" i="10"/>
  <c r="H27" i="10"/>
  <c r="H82" i="10"/>
  <c r="H71" i="10"/>
  <c r="H53" i="10"/>
  <c r="H11" i="10"/>
  <c r="H69" i="10"/>
  <c r="H50" i="10"/>
  <c r="H20" i="10"/>
  <c r="H85" i="10"/>
  <c r="H31" i="10"/>
  <c r="H90" i="10"/>
  <c r="H25" i="10"/>
  <c r="H28" i="10"/>
  <c r="H56" i="10"/>
  <c r="H68" i="10"/>
  <c r="H64" i="10"/>
  <c r="H52" i="10"/>
  <c r="H49" i="10"/>
  <c r="H12" i="10"/>
  <c r="H37" i="10"/>
  <c r="H21" i="10"/>
  <c r="H30" i="10"/>
  <c r="H13" i="10"/>
  <c r="H38" i="10"/>
  <c r="H57" i="10"/>
  <c r="H61" i="10"/>
  <c r="H4" i="10"/>
  <c r="H70" i="10"/>
  <c r="H75" i="10"/>
  <c r="H66" i="10"/>
  <c r="H34" i="10"/>
  <c r="H59" i="10"/>
  <c r="C13" i="10"/>
  <c r="C31" i="10"/>
  <c r="C82" i="10"/>
  <c r="C88" i="10"/>
  <c r="C7" i="10"/>
  <c r="C93" i="10"/>
  <c r="C89" i="10"/>
  <c r="C62" i="10"/>
  <c r="C6" i="10"/>
  <c r="C24" i="10"/>
  <c r="C66" i="10"/>
  <c r="G8" i="10"/>
  <c r="G42" i="10"/>
  <c r="G67" i="10"/>
  <c r="G41" i="10"/>
  <c r="G24" i="10"/>
  <c r="G47" i="10"/>
  <c r="G79" i="10"/>
  <c r="G77" i="10"/>
  <c r="G40" i="10"/>
  <c r="G60" i="10"/>
  <c r="G65" i="10"/>
  <c r="G35" i="10"/>
  <c r="G6" i="10"/>
  <c r="G84" i="10"/>
  <c r="G5" i="10"/>
  <c r="G33" i="10"/>
  <c r="G48" i="10"/>
  <c r="G58" i="10"/>
  <c r="G86" i="10"/>
  <c r="G39" i="10"/>
  <c r="G62" i="10"/>
  <c r="G23" i="10"/>
  <c r="G9" i="10"/>
  <c r="G22" i="10"/>
  <c r="G54" i="10"/>
  <c r="G18" i="10"/>
  <c r="G45" i="10"/>
  <c r="G15" i="10"/>
  <c r="G89" i="10"/>
  <c r="G44" i="10"/>
  <c r="G14" i="10"/>
  <c r="G43" i="10"/>
  <c r="G81" i="10"/>
  <c r="G16" i="10"/>
  <c r="G76" i="10"/>
  <c r="G83" i="10"/>
  <c r="G93" i="10"/>
  <c r="G74" i="10"/>
  <c r="G36" i="10"/>
  <c r="G26" i="10"/>
  <c r="G63" i="10"/>
  <c r="G55" i="10"/>
  <c r="G80" i="10"/>
  <c r="G19" i="10"/>
  <c r="G7" i="10"/>
  <c r="G73" i="10"/>
  <c r="G78" i="10"/>
  <c r="G46" i="10"/>
  <c r="G92" i="10"/>
  <c r="G17" i="10"/>
  <c r="G29" i="10"/>
  <c r="G72" i="10"/>
  <c r="G88" i="10"/>
  <c r="G3" i="10"/>
  <c r="G91" i="10"/>
  <c r="G10" i="10"/>
  <c r="G87" i="10"/>
  <c r="G32" i="10"/>
  <c r="G51" i="10"/>
  <c r="G27" i="10"/>
  <c r="G82" i="10"/>
  <c r="G71" i="10"/>
  <c r="G53" i="10"/>
  <c r="G11" i="10"/>
  <c r="G69" i="10"/>
  <c r="G50" i="10"/>
  <c r="G20" i="10"/>
  <c r="G85" i="10"/>
  <c r="G31" i="10"/>
  <c r="G90" i="10"/>
  <c r="G61" i="10"/>
  <c r="G56" i="10"/>
  <c r="G21" i="10"/>
  <c r="G68" i="10"/>
  <c r="G30" i="10"/>
  <c r="G64" i="10"/>
  <c r="G13" i="10"/>
  <c r="G52" i="10"/>
  <c r="G38" i="10"/>
  <c r="G49" i="10"/>
  <c r="G25" i="10"/>
  <c r="G57" i="10"/>
  <c r="G37" i="10"/>
  <c r="G12" i="10"/>
  <c r="G28" i="10"/>
  <c r="G4" i="10"/>
  <c r="G70" i="10"/>
  <c r="G75" i="10"/>
  <c r="G66" i="10"/>
  <c r="G34" i="10"/>
  <c r="G59" i="10"/>
  <c r="C12" i="10"/>
  <c r="C64" i="10"/>
  <c r="C85" i="10"/>
  <c r="C27" i="10"/>
  <c r="C72" i="10"/>
  <c r="C19" i="10"/>
  <c r="C83" i="10"/>
  <c r="C15" i="10"/>
  <c r="C39" i="10"/>
  <c r="C35" i="10"/>
  <c r="C41" i="10"/>
  <c r="C34" i="10"/>
  <c r="B8" i="10"/>
  <c r="B54" i="10"/>
  <c r="B81" i="10"/>
  <c r="B92" i="10"/>
  <c r="B87" i="10"/>
  <c r="B69" i="10"/>
  <c r="B37" i="10"/>
  <c r="B71" i="10"/>
  <c r="B42" i="10"/>
  <c r="B58" i="10"/>
  <c r="B18" i="10"/>
  <c r="B16" i="10"/>
  <c r="B55" i="10"/>
  <c r="B17" i="10"/>
  <c r="B32" i="10"/>
  <c r="B21" i="10"/>
  <c r="B13" i="10"/>
  <c r="B74" i="10"/>
  <c r="B65" i="10"/>
  <c r="B86" i="10"/>
  <c r="B45" i="10"/>
  <c r="B76" i="10"/>
  <c r="B80" i="10"/>
  <c r="B29" i="10"/>
  <c r="B20" i="10"/>
  <c r="B57" i="10"/>
  <c r="B84" i="10"/>
  <c r="B23" i="10"/>
  <c r="B44" i="10"/>
  <c r="B3" i="10"/>
  <c r="B68" i="10"/>
  <c r="B28" i="10"/>
  <c r="B75" i="10"/>
  <c r="B34" i="10"/>
  <c r="B41" i="10"/>
  <c r="B15" i="10"/>
  <c r="B83" i="10"/>
  <c r="B19" i="10"/>
  <c r="B85" i="10"/>
  <c r="B47" i="10"/>
  <c r="B73" i="10"/>
  <c r="B56" i="10"/>
  <c r="B24" i="10"/>
  <c r="B6" i="10"/>
  <c r="B89" i="10"/>
  <c r="B7" i="10"/>
  <c r="B88" i="10"/>
  <c r="B82" i="10"/>
  <c r="B31" i="10"/>
  <c r="B4" i="10"/>
  <c r="B79" i="10"/>
  <c r="B5" i="10"/>
  <c r="B9" i="10"/>
  <c r="B14" i="10"/>
  <c r="B78" i="10"/>
  <c r="B91" i="10"/>
  <c r="B90" i="10"/>
  <c r="B12" i="10"/>
  <c r="B77" i="10"/>
  <c r="B33" i="10"/>
  <c r="B22" i="10"/>
  <c r="B43" i="10"/>
  <c r="B46" i="10"/>
  <c r="B10" i="10"/>
  <c r="B11" i="10"/>
  <c r="F8" i="10"/>
  <c r="F42" i="10"/>
  <c r="F67" i="10"/>
  <c r="F41" i="10"/>
  <c r="F24" i="10"/>
  <c r="F47" i="10"/>
  <c r="F79" i="10"/>
  <c r="F77" i="10"/>
  <c r="F40" i="10"/>
  <c r="F60" i="10"/>
  <c r="F65" i="10"/>
  <c r="F35" i="10"/>
  <c r="F6" i="10"/>
  <c r="F84" i="10"/>
  <c r="F5" i="10"/>
  <c r="F33" i="10"/>
  <c r="F48" i="10"/>
  <c r="F58" i="10"/>
  <c r="F86" i="10"/>
  <c r="F39" i="10"/>
  <c r="F62" i="10"/>
  <c r="F23" i="10"/>
  <c r="F9" i="10"/>
  <c r="F22" i="10"/>
  <c r="F54" i="10"/>
  <c r="F18" i="10"/>
  <c r="F45" i="10"/>
  <c r="F15" i="10"/>
  <c r="F89" i="10"/>
  <c r="F44" i="10"/>
  <c r="F14" i="10"/>
  <c r="F43" i="10"/>
  <c r="F81" i="10"/>
  <c r="F16" i="10"/>
  <c r="F76" i="10"/>
  <c r="F83" i="10"/>
  <c r="F93" i="10"/>
  <c r="F74" i="10"/>
  <c r="F36" i="10"/>
  <c r="F26" i="10"/>
  <c r="F63" i="10"/>
  <c r="F55" i="10"/>
  <c r="F80" i="10"/>
  <c r="F19" i="10"/>
  <c r="F7" i="10"/>
  <c r="F73" i="10"/>
  <c r="F78" i="10"/>
  <c r="F46" i="10"/>
  <c r="F92" i="10"/>
  <c r="F17" i="10"/>
  <c r="F29" i="10"/>
  <c r="F72" i="10"/>
  <c r="F88" i="10"/>
  <c r="F3" i="10"/>
  <c r="F91" i="10"/>
  <c r="F10" i="10"/>
  <c r="F87" i="10"/>
  <c r="F32" i="10"/>
  <c r="F51" i="10"/>
  <c r="F27" i="10"/>
  <c r="F82" i="10"/>
  <c r="F71" i="10"/>
  <c r="F53" i="10"/>
  <c r="F11" i="10"/>
  <c r="F69" i="10"/>
  <c r="F50" i="10"/>
  <c r="F20" i="10"/>
  <c r="F85" i="10"/>
  <c r="F31" i="10"/>
  <c r="F90" i="10"/>
  <c r="F61" i="10"/>
  <c r="F56" i="10"/>
  <c r="F21" i="10"/>
  <c r="F68" i="10"/>
  <c r="F30" i="10"/>
  <c r="F64" i="10"/>
  <c r="F13" i="10"/>
  <c r="F52" i="10"/>
  <c r="F38" i="10"/>
  <c r="F25" i="10"/>
  <c r="F28" i="10"/>
  <c r="F4" i="10"/>
  <c r="F70" i="10"/>
  <c r="F75" i="10"/>
  <c r="F66" i="10"/>
  <c r="F34" i="10"/>
  <c r="F59" i="10"/>
  <c r="F49" i="10"/>
  <c r="F12" i="10"/>
  <c r="F37" i="10"/>
  <c r="F57" i="10"/>
  <c r="C37" i="10"/>
  <c r="C30" i="10"/>
  <c r="C20" i="10"/>
  <c r="C51" i="10"/>
  <c r="C29" i="10"/>
  <c r="C80" i="10"/>
  <c r="C76" i="10"/>
  <c r="C45" i="10"/>
  <c r="C86" i="10"/>
  <c r="C65" i="10"/>
  <c r="C67" i="10"/>
  <c r="C59" i="10"/>
  <c r="C57" i="10"/>
  <c r="C68" i="10"/>
  <c r="C50" i="10"/>
  <c r="C32" i="10"/>
  <c r="C17" i="10"/>
  <c r="C55" i="10"/>
  <c r="C16" i="10"/>
  <c r="C18" i="10"/>
  <c r="C58" i="10"/>
  <c r="C60" i="10"/>
  <c r="C42" i="10"/>
  <c r="Y37" i="3"/>
  <c r="Y57" i="9" s="1"/>
  <c r="I38" i="10" s="1"/>
  <c r="Y36" i="3"/>
  <c r="Y60" i="9" s="1"/>
  <c r="I30" i="10" s="1"/>
  <c r="Y38" i="3"/>
  <c r="Y63" i="9" s="1"/>
  <c r="I39" i="10" s="1"/>
  <c r="Y39" i="3"/>
  <c r="Y58" i="9" s="1"/>
  <c r="I52" i="10" s="1"/>
  <c r="Y40" i="3"/>
  <c r="Y62" i="9" s="1"/>
  <c r="I62" i="10" s="1"/>
  <c r="Y41" i="3"/>
  <c r="Y59" i="9" s="1"/>
  <c r="I64" i="10" s="1"/>
  <c r="Y43" i="3"/>
  <c r="Y56" i="9" s="1"/>
  <c r="Y42" i="3"/>
  <c r="Y65" i="9" s="1"/>
  <c r="I40" i="10" s="1"/>
  <c r="Y44" i="3"/>
  <c r="Y66" i="9" s="1"/>
  <c r="I67" i="10" s="1"/>
  <c r="Y45" i="3"/>
  <c r="Y55" i="9" s="1"/>
  <c r="I66" i="10" s="1"/>
  <c r="Y46" i="3"/>
  <c r="Y61" i="9" s="1"/>
  <c r="I93" i="10" s="1"/>
  <c r="Y47" i="3"/>
  <c r="Y64" i="9" s="1"/>
  <c r="I48" i="10" s="1"/>
  <c r="Y8" i="3"/>
  <c r="Y40" i="9" s="1"/>
  <c r="I35" i="10" s="1"/>
  <c r="Y9" i="3"/>
  <c r="Y29" i="9" s="1"/>
  <c r="I25" i="10" s="1"/>
  <c r="Y11" i="3"/>
  <c r="Y32" i="9" s="1"/>
  <c r="I50" i="10" s="1"/>
  <c r="Y12" i="3"/>
  <c r="Y27" i="9" s="1"/>
  <c r="I59" i="10" s="1"/>
  <c r="Y13" i="3"/>
  <c r="Y31" i="9" s="1"/>
  <c r="I61" i="10" s="1"/>
  <c r="Y14" i="3"/>
  <c r="Y35" i="9" s="1"/>
  <c r="I51" i="10" s="1"/>
  <c r="Y10" i="3"/>
  <c r="Y39" i="9" s="1"/>
  <c r="I36" i="10" s="1"/>
  <c r="Y16" i="3"/>
  <c r="Y37" i="9" s="1"/>
  <c r="I63" i="10" s="1"/>
  <c r="Y15" i="3"/>
  <c r="Y30" i="9" s="1"/>
  <c r="Y17" i="3"/>
  <c r="Y33" i="9" s="1"/>
  <c r="I53" i="10" s="1"/>
  <c r="Y19" i="3"/>
  <c r="Y42" i="9" s="1"/>
  <c r="I60" i="10" s="1"/>
  <c r="Y21" i="3"/>
  <c r="Y28" i="9" s="1"/>
  <c r="I70" i="10" s="1"/>
  <c r="Y22" i="3"/>
  <c r="Y38" i="9" s="1"/>
  <c r="I26" i="10" s="1"/>
  <c r="Y20" i="3"/>
  <c r="Y36" i="9" s="1"/>
  <c r="I72" i="10" s="1"/>
  <c r="I49" i="10" l="1"/>
  <c r="B50" i="10"/>
  <c r="B26" i="10"/>
  <c r="B53" i="10"/>
  <c r="B30" i="10"/>
  <c r="B63" i="10"/>
  <c r="B66" i="10"/>
  <c r="B72" i="10"/>
  <c r="B61" i="10"/>
  <c r="B60" i="10"/>
  <c r="B67" i="10"/>
  <c r="B70" i="10"/>
  <c r="B64" i="10"/>
  <c r="B52" i="10"/>
  <c r="B51" i="10"/>
  <c r="B59" i="10"/>
  <c r="B48" i="10"/>
  <c r="B93" i="10"/>
  <c r="B40" i="10"/>
  <c r="B36" i="10"/>
  <c r="B49" i="10"/>
  <c r="B39" i="10"/>
  <c r="B38" i="10"/>
  <c r="B62" i="10"/>
  <c r="B35" i="10"/>
  <c r="B25" i="10"/>
  <c r="BB46" i="8"/>
  <c r="BB45" i="8"/>
  <c r="BB44" i="8"/>
  <c r="BB43" i="8"/>
  <c r="BB42" i="8"/>
  <c r="BB41" i="8"/>
  <c r="BB40" i="8"/>
  <c r="BB39" i="8"/>
  <c r="BB38" i="8"/>
  <c r="BB37" i="8"/>
  <c r="BB36" i="8"/>
  <c r="BB35" i="8"/>
  <c r="BB34" i="8"/>
  <c r="BB33" i="8"/>
  <c r="BB32" i="8"/>
  <c r="BB31" i="8"/>
  <c r="BB30" i="8"/>
  <c r="BB29" i="8"/>
  <c r="BB28" i="8"/>
  <c r="BB27" i="8"/>
  <c r="BB26" i="8"/>
  <c r="BB25" i="8"/>
  <c r="BB24" i="8"/>
  <c r="BB23" i="8"/>
  <c r="BB22" i="8"/>
  <c r="BB21" i="8"/>
  <c r="BB20" i="8"/>
  <c r="BB19" i="8"/>
  <c r="BB18" i="8"/>
  <c r="BB17" i="8"/>
  <c r="BB16" i="8"/>
  <c r="BB15" i="8"/>
  <c r="BB14" i="8"/>
  <c r="BB13" i="8"/>
  <c r="BB12" i="8"/>
  <c r="BB11" i="8"/>
  <c r="BB10" i="8"/>
  <c r="BB9" i="8"/>
  <c r="BB8" i="8"/>
  <c r="BB7" i="8"/>
  <c r="BB6" i="8"/>
</calcChain>
</file>

<file path=xl/sharedStrings.xml><?xml version="1.0" encoding="utf-8"?>
<sst xmlns="http://schemas.openxmlformats.org/spreadsheetml/2006/main" count="746" uniqueCount="173">
  <si>
    <t>Pos</t>
  </si>
  <si>
    <t>Name</t>
  </si>
  <si>
    <t>P/P</t>
  </si>
  <si>
    <t>TOTAL</t>
  </si>
  <si>
    <t>F/L</t>
  </si>
  <si>
    <t>PROVISIONAL RESULTS SUBJECT TO CHANGE</t>
  </si>
  <si>
    <t>MSA LICENCE NUMBER</t>
  </si>
  <si>
    <t>CLASS</t>
  </si>
  <si>
    <t>2019 SOUTH AFRICAN ………………... …………….. CHAMPIONSHIP</t>
  </si>
  <si>
    <t xml:space="preserve">Email </t>
  </si>
  <si>
    <t>Cell No.</t>
  </si>
  <si>
    <t>Chad Ten Doeschate</t>
  </si>
  <si>
    <t>Marco Taylor</t>
  </si>
  <si>
    <t>Josh Dovey</t>
  </si>
  <si>
    <t>Car No.</t>
  </si>
  <si>
    <t>Ishmael Baloyi</t>
  </si>
  <si>
    <t>Terrance Khalo</t>
  </si>
  <si>
    <t>Chris Carlisle-Kitz</t>
  </si>
  <si>
    <t>Mark van Rooyen</t>
  </si>
  <si>
    <t>Stephen Britz</t>
  </si>
  <si>
    <t>Andre de Kock</t>
  </si>
  <si>
    <t>Dion Valentine</t>
  </si>
  <si>
    <t>Jaco Taylor Jnr</t>
  </si>
  <si>
    <t>Craig Collier</t>
  </si>
  <si>
    <t>Alan Poulter</t>
  </si>
  <si>
    <t>Kyle Brink</t>
  </si>
  <si>
    <t>Greg Moloney</t>
  </si>
  <si>
    <t>Ed Botes</t>
  </si>
  <si>
    <t>Brian Rowlings</t>
  </si>
  <si>
    <t>Melanie Spurr</t>
  </si>
  <si>
    <t>Alistair Webster</t>
  </si>
  <si>
    <t>Chris Champion</t>
  </si>
  <si>
    <t>Clinton Parsons</t>
  </si>
  <si>
    <t>Gary Lennon</t>
  </si>
  <si>
    <t>Rikus Botha/ William Kelly</t>
  </si>
  <si>
    <t>7181/2335</t>
  </si>
  <si>
    <t>Dennis McBeath</t>
  </si>
  <si>
    <t>Nomad</t>
  </si>
  <si>
    <t>Marc Miller</t>
  </si>
  <si>
    <t>U2</t>
  </si>
  <si>
    <t>Carel Pienaar</t>
  </si>
  <si>
    <t>Vic Campher</t>
  </si>
  <si>
    <t>Francesco Lombardi</t>
  </si>
  <si>
    <t>Roger Houston</t>
  </si>
  <si>
    <t>Ben vd Westhuizen</t>
  </si>
  <si>
    <t>Trevor Tuck</t>
  </si>
  <si>
    <t>Keith van Heerden</t>
  </si>
  <si>
    <t>Patrick Gearing</t>
  </si>
  <si>
    <t>excl</t>
  </si>
  <si>
    <t>2019 SOUTH AFRICAN LITTLE GIANTS CHAMPIONSHIP</t>
  </si>
  <si>
    <t>BONUS POINTS</t>
  </si>
  <si>
    <t>ZWK</t>
  </si>
  <si>
    <t>1/2 Feb</t>
  </si>
  <si>
    <t>CLASS B</t>
  </si>
  <si>
    <t>2019 SOUTH AFRICAN U2 CHAMPIONSHIP</t>
  </si>
  <si>
    <t>Sarel vd Merwe</t>
  </si>
  <si>
    <t>ZA</t>
  </si>
  <si>
    <t>Hennie Groenewald</t>
  </si>
  <si>
    <t>Jonathan du Toit</t>
  </si>
  <si>
    <t>Peter Lindenberg</t>
  </si>
  <si>
    <t>Michael Stephen</t>
  </si>
  <si>
    <t>Jeff Kruger</t>
  </si>
  <si>
    <t>Mark du Toit</t>
  </si>
  <si>
    <t>Oliver Broome</t>
  </si>
  <si>
    <t>Paige Lindenberg</t>
  </si>
  <si>
    <t>Lee Thompson</t>
  </si>
  <si>
    <t>2019 SOUTH AFRICAN LEGENDS OF THE 9 HOUR V8'S CHAMPIONSHIP</t>
  </si>
  <si>
    <t>Keegan Campos</t>
  </si>
  <si>
    <t>Larry Wilford</t>
  </si>
  <si>
    <t>Peter vd Spuy</t>
  </si>
  <si>
    <t>Darryn Gudmanz</t>
  </si>
  <si>
    <t>Brian Algar</t>
  </si>
  <si>
    <t>Wynand vd Merwe</t>
  </si>
  <si>
    <t>Johan de Bruyn</t>
  </si>
  <si>
    <t>Neil Lobb</t>
  </si>
  <si>
    <t>George Avvakoumides</t>
  </si>
  <si>
    <t>Keagan Ward</t>
  </si>
  <si>
    <t>Willie Hepburn</t>
  </si>
  <si>
    <t>Fred Konig</t>
  </si>
  <si>
    <t>Louis Cloete</t>
  </si>
  <si>
    <t>Andre vd Merwe</t>
  </si>
  <si>
    <t>2019 SOUTH AFRICAN PRE'1974 ISP/ TRANS-AM CHAMPIONSHIP</t>
  </si>
  <si>
    <t>Chris/ Nic Clarke</t>
  </si>
  <si>
    <t>1523/2269</t>
  </si>
  <si>
    <t>Richard Pott</t>
  </si>
  <si>
    <t>Stefan Snyders</t>
  </si>
  <si>
    <t>2019 SOUTH AFRICAN PRE'1966/68 LE MANS SPORTS &amp; GT CHAMPIONSHIP</t>
  </si>
  <si>
    <t>3758/4281</t>
  </si>
  <si>
    <t>Michael Stephen/ Jeff Kruger</t>
  </si>
  <si>
    <t>Peter/ Paige Lindenberg</t>
  </si>
  <si>
    <t>Thomas Falkiner</t>
  </si>
  <si>
    <t>Allan Garrow</t>
  </si>
  <si>
    <t>Peter Bailey</t>
  </si>
  <si>
    <t>Kobus Brits</t>
  </si>
  <si>
    <t>Tony Martin/ Mike McLoughlin</t>
  </si>
  <si>
    <t>Warren Lombard</t>
  </si>
  <si>
    <t>Djurk Venter</t>
  </si>
  <si>
    <t>8/9 Mar</t>
  </si>
  <si>
    <t>Kassie Coetzee</t>
  </si>
  <si>
    <t>Clive Winterstein</t>
  </si>
  <si>
    <t>Phakisa</t>
  </si>
  <si>
    <t>26/27 Apr</t>
  </si>
  <si>
    <t>RSR</t>
  </si>
  <si>
    <t>21/22 Jun</t>
  </si>
  <si>
    <t>6/7 Sept</t>
  </si>
  <si>
    <t>Jody Robertson</t>
  </si>
  <si>
    <t>CPT</t>
  </si>
  <si>
    <t>17/18 May</t>
  </si>
  <si>
    <t>Adrian Velaers</t>
  </si>
  <si>
    <t>Robbie Frank</t>
  </si>
  <si>
    <t>Gerald Campher</t>
  </si>
  <si>
    <t>Gavin Holt</t>
  </si>
  <si>
    <t>Chris Williams</t>
  </si>
  <si>
    <t xml:space="preserve">Rikus Botha </t>
  </si>
  <si>
    <t>Terrence Tracey</t>
  </si>
  <si>
    <t>Warrick Eva</t>
  </si>
  <si>
    <t>8/9 Feb</t>
  </si>
  <si>
    <t>Oliver Dalais</t>
  </si>
  <si>
    <t>DNF</t>
  </si>
  <si>
    <t>DNS</t>
  </si>
  <si>
    <t>18/19 Oct</t>
  </si>
  <si>
    <t>TRANS-AM</t>
  </si>
  <si>
    <t>TA</t>
  </si>
  <si>
    <t>outp</t>
  </si>
  <si>
    <t>John Beaumont</t>
  </si>
  <si>
    <t>Robyn Kruger</t>
  </si>
  <si>
    <t>ZB</t>
  </si>
  <si>
    <t>Michael ?</t>
  </si>
  <si>
    <t>9</t>
  </si>
  <si>
    <t>4</t>
  </si>
  <si>
    <t>6</t>
  </si>
  <si>
    <t>4.5</t>
  </si>
  <si>
    <t>Niel Lobb</t>
  </si>
  <si>
    <t>Rui Campos</t>
  </si>
  <si>
    <t>Richard Schuhardt</t>
  </si>
  <si>
    <t>Richard de Roos</t>
  </si>
  <si>
    <t>Rodney Green</t>
  </si>
  <si>
    <t>3</t>
  </si>
  <si>
    <t>CLASS SGT A</t>
  </si>
  <si>
    <t>SGT A</t>
  </si>
  <si>
    <t>SGT B</t>
  </si>
  <si>
    <t>SGT C</t>
  </si>
  <si>
    <t>CLASS SGT C</t>
  </si>
  <si>
    <t>CLASS ISP A</t>
  </si>
  <si>
    <t>ISP A</t>
  </si>
  <si>
    <t>ISP B</t>
  </si>
  <si>
    <t>ISP C</t>
  </si>
  <si>
    <t>CLASS ISP C</t>
  </si>
  <si>
    <t>CLASS ISP B</t>
  </si>
  <si>
    <t>CLASS ZA</t>
  </si>
  <si>
    <t>CLASS ZB</t>
  </si>
  <si>
    <t>CLASS NOMAD</t>
  </si>
  <si>
    <t>CLASS U2</t>
  </si>
  <si>
    <t>10</t>
  </si>
  <si>
    <t>Terence Botes</t>
  </si>
  <si>
    <t>Jonothan Du Toit</t>
  </si>
  <si>
    <t>LGA</t>
  </si>
  <si>
    <t>LGB</t>
  </si>
  <si>
    <t>LGC</t>
  </si>
  <si>
    <t>CLASS LGC</t>
  </si>
  <si>
    <t>CLASS LGB</t>
  </si>
  <si>
    <t>CLASS LGA</t>
  </si>
  <si>
    <t>Little Giants</t>
  </si>
  <si>
    <t>Nomads</t>
  </si>
  <si>
    <t>Legends V8's</t>
  </si>
  <si>
    <t>ISP</t>
  </si>
  <si>
    <t>SGT</t>
  </si>
  <si>
    <t>Overall</t>
  </si>
  <si>
    <t>Wins</t>
  </si>
  <si>
    <t>Points</t>
  </si>
  <si>
    <t>-</t>
  </si>
  <si>
    <t>Wins over all Series</t>
  </si>
  <si>
    <t># Wins in 1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</si>
</sst>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" fillId="2" borderId="26" xfId="0" applyFont="1" applyFill="1" applyBorder="1"/>
    <xf numFmtId="0" fontId="1" fillId="2" borderId="26" xfId="0" applyFont="1" applyFill="1" applyBorder="1" applyAlignment="1">
      <alignment wrapText="1"/>
    </xf>
    <xf numFmtId="0" fontId="1" fillId="2" borderId="26" xfId="0" applyFont="1" applyFill="1" applyBorder="1" applyAlignment="1">
      <alignment horizontal="center" wrapText="1"/>
    </xf>
    <xf numFmtId="6" fontId="1" fillId="2" borderId="32" xfId="0" applyNumberFormat="1" applyFont="1" applyFill="1" applyBorder="1" applyAlignment="1">
      <alignment horizontal="center"/>
    </xf>
    <xf numFmtId="6" fontId="1" fillId="2" borderId="33" xfId="0" applyNumberFormat="1" applyFont="1" applyFill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6" fontId="1" fillId="2" borderId="31" xfId="0" applyNumberFormat="1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" fontId="1" fillId="2" borderId="34" xfId="0" applyNumberFormat="1" applyFont="1" applyFill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" fillId="2" borderId="28" xfId="0" applyFont="1" applyFill="1" applyBorder="1"/>
    <xf numFmtId="0" fontId="0" fillId="0" borderId="24" xfId="0" applyBorder="1"/>
    <xf numFmtId="0" fontId="0" fillId="0" borderId="13" xfId="0" applyBorder="1"/>
    <xf numFmtId="0" fontId="0" fillId="0" borderId="14" xfId="0" applyBorder="1"/>
    <xf numFmtId="0" fontId="1" fillId="2" borderId="38" xfId="0" applyFont="1" applyFill="1" applyBorder="1"/>
    <xf numFmtId="0" fontId="1" fillId="2" borderId="27" xfId="0" applyFont="1" applyFill="1" applyBorder="1"/>
    <xf numFmtId="0" fontId="5" fillId="2" borderId="18" xfId="0" applyFont="1" applyFill="1" applyBorder="1"/>
    <xf numFmtId="16" fontId="1" fillId="2" borderId="40" xfId="0" applyNumberFormat="1" applyFont="1" applyFill="1" applyBorder="1" applyAlignment="1">
      <alignment horizontal="center"/>
    </xf>
    <xf numFmtId="6" fontId="1" fillId="2" borderId="41" xfId="0" applyNumberFormat="1" applyFont="1" applyFill="1" applyBorder="1" applyAlignment="1">
      <alignment horizontal="center"/>
    </xf>
    <xf numFmtId="6" fontId="9" fillId="2" borderId="41" xfId="0" applyNumberFormat="1" applyFont="1" applyFill="1" applyBorder="1" applyAlignment="1">
      <alignment horizontal="center"/>
    </xf>
    <xf numFmtId="6" fontId="1" fillId="2" borderId="42" xfId="0" applyNumberFormat="1" applyFont="1" applyFill="1" applyBorder="1" applyAlignment="1">
      <alignment horizontal="center"/>
    </xf>
    <xf numFmtId="6" fontId="1" fillId="2" borderId="43" xfId="0" applyNumberFormat="1" applyFont="1" applyFill="1" applyBorder="1" applyAlignment="1">
      <alignment horizontal="center"/>
    </xf>
    <xf numFmtId="0" fontId="4" fillId="0" borderId="23" xfId="0" applyFont="1" applyBorder="1"/>
    <xf numFmtId="0" fontId="4" fillId="0" borderId="25" xfId="0" applyFont="1" applyBorder="1"/>
    <xf numFmtId="0" fontId="0" fillId="0" borderId="36" xfId="0" applyBorder="1"/>
    <xf numFmtId="0" fontId="0" fillId="0" borderId="16" xfId="0" applyBorder="1"/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2" borderId="45" xfId="0" applyFont="1" applyFill="1" applyBorder="1" applyAlignment="1">
      <alignment wrapText="1"/>
    </xf>
    <xf numFmtId="0" fontId="0" fillId="0" borderId="17" xfId="0" applyBorder="1"/>
    <xf numFmtId="16" fontId="1" fillId="2" borderId="46" xfId="0" applyNumberFormat="1" applyFont="1" applyFill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6" fontId="1" fillId="2" borderId="49" xfId="0" applyNumberFormat="1" applyFont="1" applyFill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2" borderId="53" xfId="0" applyFont="1" applyFill="1" applyBorder="1" applyAlignment="1">
      <alignment wrapText="1"/>
    </xf>
    <xf numFmtId="0" fontId="0" fillId="0" borderId="38" xfId="0" applyBorder="1"/>
    <xf numFmtId="0" fontId="0" fillId="0" borderId="27" xfId="0" applyBorder="1"/>
    <xf numFmtId="0" fontId="0" fillId="0" borderId="28" xfId="0" applyBorder="1"/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2" borderId="1" xfId="0" applyFont="1" applyFill="1" applyBorder="1"/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4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5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6" fontId="1" fillId="2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4" fillId="0" borderId="1" xfId="0" applyFont="1" applyBorder="1"/>
    <xf numFmtId="0" fontId="0" fillId="0" borderId="1" xfId="0" applyBorder="1"/>
    <xf numFmtId="0" fontId="0" fillId="0" borderId="1" xfId="0" quotePrefix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0" fillId="0" borderId="1" xfId="0" applyFill="1" applyBorder="1"/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3" fillId="4" borderId="1" xfId="0" quotePrefix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6" fontId="1" fillId="2" borderId="1" xfId="0" applyNumberFormat="1" applyFont="1" applyFill="1" applyBorder="1" applyAlignment="1">
      <alignment vertical="center" textRotation="90" wrapText="1"/>
    </xf>
    <xf numFmtId="0" fontId="0" fillId="0" borderId="0" xfId="0" applyAlignment="1">
      <alignment vertical="top" wrapText="1"/>
    </xf>
    <xf numFmtId="1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6" fontId="1" fillId="2" borderId="1" xfId="0" applyNumberFormat="1" applyFont="1" applyFill="1" applyBorder="1" applyAlignment="1">
      <alignment horizontal="center" vertical="center" textRotation="90" wrapText="1"/>
    </xf>
    <xf numFmtId="0" fontId="0" fillId="0" borderId="57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48" xfId="0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16" fontId="1" fillId="2" borderId="0" xfId="0" applyNumberFormat="1" applyFont="1" applyFill="1" applyAlignment="1">
      <alignment horizontal="center"/>
    </xf>
    <xf numFmtId="16" fontId="1" fillId="2" borderId="39" xfId="0" applyNumberFormat="1" applyFont="1" applyFill="1" applyBorder="1" applyAlignment="1">
      <alignment horizontal="center"/>
    </xf>
    <xf numFmtId="16" fontId="1" fillId="2" borderId="29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6" fontId="1" fillId="2" borderId="11" xfId="0" applyNumberFormat="1" applyFont="1" applyFill="1" applyBorder="1" applyAlignment="1">
      <alignment horizontal="center" vertical="center" textRotation="90" wrapText="1"/>
    </xf>
    <xf numFmtId="6" fontId="1" fillId="2" borderId="12" xfId="0" applyNumberFormat="1" applyFont="1" applyFill="1" applyBorder="1" applyAlignment="1">
      <alignment horizontal="center" vertical="center" textRotation="90" wrapText="1"/>
    </xf>
    <xf numFmtId="6" fontId="1" fillId="2" borderId="52" xfId="0" applyNumberFormat="1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341612</xdr:rowOff>
    </xdr:from>
    <xdr:to>
      <xdr:col>1</xdr:col>
      <xdr:colOff>1152525</xdr:colOff>
      <xdr:row>3</xdr:row>
      <xdr:rowOff>140492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7" y="341612"/>
          <a:ext cx="1369218" cy="6656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63438</xdr:rowOff>
    </xdr:from>
    <xdr:to>
      <xdr:col>1</xdr:col>
      <xdr:colOff>1181100</xdr:colOff>
      <xdr:row>3</xdr:row>
      <xdr:rowOff>178592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ADA9276-9F63-4E7D-BCCE-4FD3A68E6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06338"/>
          <a:ext cx="1314450" cy="6390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105114</xdr:rowOff>
    </xdr:from>
    <xdr:to>
      <xdr:col>1</xdr:col>
      <xdr:colOff>923925</xdr:colOff>
      <xdr:row>3</xdr:row>
      <xdr:rowOff>178592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8131D9-EBC8-41E1-B36C-348F94816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8014"/>
          <a:ext cx="1228725" cy="5973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44916</xdr:rowOff>
    </xdr:from>
    <xdr:to>
      <xdr:col>1</xdr:col>
      <xdr:colOff>1047750</xdr:colOff>
      <xdr:row>3</xdr:row>
      <xdr:rowOff>178593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0DCF5E-D513-4B68-ADE1-98004CE09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7816"/>
          <a:ext cx="1352550" cy="6575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337406</xdr:rowOff>
    </xdr:from>
    <xdr:to>
      <xdr:col>1</xdr:col>
      <xdr:colOff>1285875</xdr:colOff>
      <xdr:row>3</xdr:row>
      <xdr:rowOff>197642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3C096E-A36F-452E-99D5-D6E1254D6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37406"/>
          <a:ext cx="1495425" cy="727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1845468</xdr:colOff>
      <xdr:row>3</xdr:row>
      <xdr:rowOff>178593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B502EF-9B15-4887-8F82-B1BB9E282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50268" cy="1045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"/>
  <sheetViews>
    <sheetView zoomScaleNormal="100" workbookViewId="0">
      <selection activeCell="B15" sqref="B15"/>
    </sheetView>
  </sheetViews>
  <sheetFormatPr defaultColWidth="8.7109375" defaultRowHeight="15" x14ac:dyDescent="0.25"/>
  <cols>
    <col min="1" max="1" width="4.42578125" style="96" customWidth="1"/>
    <col min="2" max="2" width="30" style="96" customWidth="1"/>
    <col min="3" max="3" width="11.140625" style="97" customWidth="1"/>
    <col min="4" max="7" width="8.7109375" style="96" customWidth="1"/>
    <col min="8" max="21" width="4.28515625" style="116" customWidth="1"/>
    <col min="22" max="23" width="4.28515625" style="97" customWidth="1"/>
    <col min="24" max="24" width="4.140625" style="97" customWidth="1"/>
    <col min="25" max="16384" width="8.7109375" style="96"/>
  </cols>
  <sheetData>
    <row r="1" spans="1:27" ht="27" customHeight="1" x14ac:dyDescent="0.25">
      <c r="A1" s="128" t="s">
        <v>49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95"/>
      <c r="AA1" s="95"/>
    </row>
    <row r="2" spans="1:27" ht="20.25" customHeight="1" x14ac:dyDescent="0.25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95"/>
      <c r="AA2" s="95"/>
    </row>
    <row r="3" spans="1:27" ht="21.75" customHeight="1" x14ac:dyDescent="0.25">
      <c r="A3" s="127"/>
      <c r="B3" s="127"/>
      <c r="C3" s="127"/>
      <c r="D3" s="127"/>
      <c r="E3" s="127"/>
      <c r="F3" s="127"/>
      <c r="G3" s="127"/>
      <c r="H3" s="126" t="s">
        <v>51</v>
      </c>
      <c r="I3" s="126"/>
      <c r="J3" s="126" t="s">
        <v>106</v>
      </c>
      <c r="K3" s="126"/>
      <c r="L3" s="126" t="s">
        <v>51</v>
      </c>
      <c r="M3" s="126"/>
      <c r="N3" s="126" t="s">
        <v>100</v>
      </c>
      <c r="O3" s="126"/>
      <c r="P3" s="126" t="s">
        <v>51</v>
      </c>
      <c r="Q3" s="126"/>
      <c r="R3" s="126" t="s">
        <v>102</v>
      </c>
      <c r="S3" s="126"/>
      <c r="T3" s="126" t="s">
        <v>51</v>
      </c>
      <c r="U3" s="126"/>
      <c r="V3" s="126" t="s">
        <v>51</v>
      </c>
      <c r="W3" s="126"/>
      <c r="X3" s="130" t="s">
        <v>50</v>
      </c>
      <c r="Y3" s="129" t="s">
        <v>3</v>
      </c>
    </row>
    <row r="4" spans="1:27" ht="19.5" customHeight="1" x14ac:dyDescent="0.25">
      <c r="A4" s="127"/>
      <c r="B4" s="127"/>
      <c r="C4" s="127"/>
      <c r="D4" s="127"/>
      <c r="E4" s="127"/>
      <c r="F4" s="127"/>
      <c r="G4" s="127"/>
      <c r="H4" s="125" t="s">
        <v>52</v>
      </c>
      <c r="I4" s="125"/>
      <c r="J4" s="125" t="s">
        <v>116</v>
      </c>
      <c r="K4" s="125"/>
      <c r="L4" s="125" t="s">
        <v>97</v>
      </c>
      <c r="M4" s="125"/>
      <c r="N4" s="125" t="s">
        <v>101</v>
      </c>
      <c r="O4" s="125"/>
      <c r="P4" s="125" t="s">
        <v>107</v>
      </c>
      <c r="Q4" s="125"/>
      <c r="R4" s="125" t="s">
        <v>103</v>
      </c>
      <c r="S4" s="125"/>
      <c r="T4" s="125" t="s">
        <v>104</v>
      </c>
      <c r="U4" s="125"/>
      <c r="V4" s="125" t="s">
        <v>120</v>
      </c>
      <c r="W4" s="125"/>
      <c r="X4" s="130"/>
      <c r="Y4" s="129"/>
    </row>
    <row r="5" spans="1:27" s="98" customFormat="1" ht="45" customHeight="1" x14ac:dyDescent="0.25">
      <c r="A5" s="101" t="s">
        <v>0</v>
      </c>
      <c r="B5" s="90" t="s">
        <v>1</v>
      </c>
      <c r="C5" s="102" t="s">
        <v>6</v>
      </c>
      <c r="D5" s="103" t="s">
        <v>7</v>
      </c>
      <c r="E5" s="103" t="s">
        <v>14</v>
      </c>
      <c r="F5" s="103" t="s">
        <v>9</v>
      </c>
      <c r="G5" s="103" t="s">
        <v>10</v>
      </c>
      <c r="H5" s="104">
        <v>1</v>
      </c>
      <c r="I5" s="104">
        <v>2</v>
      </c>
      <c r="J5" s="104">
        <v>1</v>
      </c>
      <c r="K5" s="104">
        <v>2</v>
      </c>
      <c r="L5" s="104">
        <v>1</v>
      </c>
      <c r="M5" s="104">
        <v>2</v>
      </c>
      <c r="N5" s="104">
        <v>1</v>
      </c>
      <c r="O5" s="104">
        <v>2</v>
      </c>
      <c r="P5" s="104">
        <v>1</v>
      </c>
      <c r="Q5" s="104">
        <v>2</v>
      </c>
      <c r="R5" s="104">
        <v>1</v>
      </c>
      <c r="S5" s="104">
        <v>2</v>
      </c>
      <c r="T5" s="104">
        <v>1</v>
      </c>
      <c r="U5" s="104">
        <v>2</v>
      </c>
      <c r="V5" s="104">
        <v>3</v>
      </c>
      <c r="W5" s="104">
        <v>4</v>
      </c>
      <c r="X5" s="130"/>
      <c r="Y5" s="129"/>
    </row>
    <row r="6" spans="1:27" x14ac:dyDescent="0.25">
      <c r="A6" s="105"/>
      <c r="B6" s="106" t="s">
        <v>161</v>
      </c>
      <c r="C6" s="85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86"/>
      <c r="Y6" s="107"/>
    </row>
    <row r="7" spans="1:27" x14ac:dyDescent="0.25">
      <c r="A7" s="108">
        <v>1</v>
      </c>
      <c r="B7" s="112" t="s">
        <v>15</v>
      </c>
      <c r="C7" s="4"/>
      <c r="D7" s="109" t="s">
        <v>156</v>
      </c>
      <c r="E7" s="109">
        <v>15</v>
      </c>
      <c r="F7" s="109"/>
      <c r="G7" s="109"/>
      <c r="H7" s="91" t="s">
        <v>118</v>
      </c>
      <c r="I7" s="91" t="s">
        <v>123</v>
      </c>
      <c r="J7" s="91"/>
      <c r="K7" s="91"/>
      <c r="L7" s="91"/>
      <c r="M7" s="91">
        <v>3</v>
      </c>
      <c r="N7" s="91">
        <v>4.5</v>
      </c>
      <c r="O7" s="113">
        <v>4.5</v>
      </c>
      <c r="P7" s="91">
        <v>9</v>
      </c>
      <c r="Q7" s="91">
        <v>9</v>
      </c>
      <c r="R7" s="91">
        <v>6</v>
      </c>
      <c r="S7" s="91">
        <v>6</v>
      </c>
      <c r="T7" s="91">
        <v>4</v>
      </c>
      <c r="U7" s="113">
        <v>9</v>
      </c>
      <c r="V7" s="91">
        <v>3</v>
      </c>
      <c r="W7" s="91">
        <v>6</v>
      </c>
      <c r="X7" s="12">
        <v>10</v>
      </c>
      <c r="Y7" s="90">
        <f>SUM(H7:X7)</f>
        <v>74</v>
      </c>
      <c r="AA7" s="96">
        <f>COUNTIF(H7:W7,  9)+COUNTIF(H7:W7, 4.5)</f>
        <v>5</v>
      </c>
    </row>
    <row r="8" spans="1:27" x14ac:dyDescent="0.25">
      <c r="A8" s="108">
        <v>2</v>
      </c>
      <c r="B8" s="112" t="s">
        <v>19</v>
      </c>
      <c r="C8" s="4"/>
      <c r="D8" s="109" t="s">
        <v>156</v>
      </c>
      <c r="E8" s="109">
        <v>51</v>
      </c>
      <c r="F8" s="109"/>
      <c r="G8" s="109"/>
      <c r="H8" s="91">
        <v>2</v>
      </c>
      <c r="I8" s="91">
        <v>2</v>
      </c>
      <c r="J8" s="91"/>
      <c r="K8" s="92"/>
      <c r="L8" s="91">
        <v>2</v>
      </c>
      <c r="M8" s="91">
        <v>4</v>
      </c>
      <c r="N8" s="91">
        <v>3</v>
      </c>
      <c r="O8" s="113">
        <v>3</v>
      </c>
      <c r="P8" s="91">
        <v>3</v>
      </c>
      <c r="Q8" s="91">
        <v>4</v>
      </c>
      <c r="R8" s="91">
        <v>9</v>
      </c>
      <c r="S8" s="91">
        <v>9</v>
      </c>
      <c r="T8" s="91">
        <v>2</v>
      </c>
      <c r="U8" s="113">
        <v>1</v>
      </c>
      <c r="V8" s="91">
        <v>4</v>
      </c>
      <c r="W8" s="91">
        <v>3</v>
      </c>
      <c r="X8" s="12">
        <v>10</v>
      </c>
      <c r="Y8" s="90">
        <f t="shared" ref="Y8:Y47" si="0">SUM(H8:X8)</f>
        <v>61</v>
      </c>
      <c r="AA8" s="96">
        <f t="shared" ref="AA8:AA47" si="1">COUNTIF(H8:W8,  9)+COUNTIF(H8:W8, 4.5)</f>
        <v>2</v>
      </c>
    </row>
    <row r="9" spans="1:27" x14ac:dyDescent="0.25">
      <c r="A9" s="108">
        <v>3</v>
      </c>
      <c r="B9" s="112" t="s">
        <v>11</v>
      </c>
      <c r="C9" s="4">
        <v>1650</v>
      </c>
      <c r="D9" s="109" t="s">
        <v>156</v>
      </c>
      <c r="E9" s="109">
        <v>425</v>
      </c>
      <c r="F9" s="109"/>
      <c r="G9" s="109"/>
      <c r="H9" s="91">
        <v>9</v>
      </c>
      <c r="I9" s="91">
        <v>4</v>
      </c>
      <c r="J9" s="92"/>
      <c r="K9" s="91"/>
      <c r="L9" s="91">
        <v>6</v>
      </c>
      <c r="M9" s="91">
        <v>9</v>
      </c>
      <c r="N9" s="92"/>
      <c r="O9" s="113"/>
      <c r="P9" s="91" t="s">
        <v>118</v>
      </c>
      <c r="Q9" s="91" t="s">
        <v>119</v>
      </c>
      <c r="R9" s="91"/>
      <c r="S9" s="91"/>
      <c r="T9" s="91">
        <v>1</v>
      </c>
      <c r="U9" s="113">
        <v>6</v>
      </c>
      <c r="V9" s="91" t="s">
        <v>123</v>
      </c>
      <c r="W9" s="91">
        <v>2</v>
      </c>
      <c r="X9" s="12"/>
      <c r="Y9" s="90">
        <f t="shared" si="0"/>
        <v>37</v>
      </c>
      <c r="AA9" s="96">
        <f t="shared" si="1"/>
        <v>2</v>
      </c>
    </row>
    <row r="10" spans="1:27" x14ac:dyDescent="0.25">
      <c r="A10" s="108">
        <v>4</v>
      </c>
      <c r="B10" s="112" t="s">
        <v>18</v>
      </c>
      <c r="C10" s="4">
        <v>1755</v>
      </c>
      <c r="D10" s="109" t="s">
        <v>156</v>
      </c>
      <c r="E10" s="109">
        <v>26</v>
      </c>
      <c r="F10" s="109"/>
      <c r="G10" s="109"/>
      <c r="H10" s="91" t="s">
        <v>123</v>
      </c>
      <c r="I10" s="91">
        <v>1</v>
      </c>
      <c r="J10" s="91"/>
      <c r="K10" s="91"/>
      <c r="L10" s="91">
        <v>3</v>
      </c>
      <c r="M10" s="91">
        <v>1</v>
      </c>
      <c r="N10" s="91"/>
      <c r="O10" s="113"/>
      <c r="P10" s="91"/>
      <c r="Q10" s="91"/>
      <c r="R10" s="91"/>
      <c r="S10" s="91"/>
      <c r="T10" s="91"/>
      <c r="U10" s="113"/>
      <c r="V10" s="91">
        <v>9</v>
      </c>
      <c r="W10" s="91">
        <v>9</v>
      </c>
      <c r="X10" s="12">
        <v>10</v>
      </c>
      <c r="Y10" s="90">
        <f>SUM(H10:X10)</f>
        <v>33</v>
      </c>
      <c r="AA10" s="96">
        <f t="shared" si="1"/>
        <v>2</v>
      </c>
    </row>
    <row r="11" spans="1:27" x14ac:dyDescent="0.25">
      <c r="A11" s="108">
        <v>5</v>
      </c>
      <c r="B11" s="112" t="s">
        <v>33</v>
      </c>
      <c r="C11" s="4">
        <v>12370</v>
      </c>
      <c r="D11" s="109" t="s">
        <v>156</v>
      </c>
      <c r="E11" s="109">
        <v>99</v>
      </c>
      <c r="F11" s="109"/>
      <c r="G11" s="109"/>
      <c r="H11" s="91">
        <v>4</v>
      </c>
      <c r="I11" s="91">
        <v>9</v>
      </c>
      <c r="J11" s="91"/>
      <c r="K11" s="91"/>
      <c r="L11" s="91"/>
      <c r="M11" s="91"/>
      <c r="N11" s="91"/>
      <c r="O11" s="113"/>
      <c r="P11" s="91"/>
      <c r="Q11" s="91"/>
      <c r="R11" s="91"/>
      <c r="S11" s="91"/>
      <c r="T11" s="91"/>
      <c r="U11" s="113"/>
      <c r="V11" s="91"/>
      <c r="W11" s="91"/>
      <c r="X11" s="12">
        <v>10</v>
      </c>
      <c r="Y11" s="90">
        <f t="shared" si="0"/>
        <v>23</v>
      </c>
      <c r="AA11" s="96">
        <f t="shared" si="1"/>
        <v>1</v>
      </c>
    </row>
    <row r="12" spans="1:27" x14ac:dyDescent="0.25">
      <c r="A12" s="108">
        <v>6</v>
      </c>
      <c r="B12" s="112" t="s">
        <v>108</v>
      </c>
      <c r="C12" s="4"/>
      <c r="D12" s="109" t="s">
        <v>156</v>
      </c>
      <c r="E12" s="109">
        <v>77</v>
      </c>
      <c r="F12" s="109"/>
      <c r="G12" s="109"/>
      <c r="H12" s="91"/>
      <c r="I12" s="91"/>
      <c r="J12" s="91"/>
      <c r="K12" s="91"/>
      <c r="L12" s="91"/>
      <c r="M12" s="91"/>
      <c r="N12" s="91"/>
      <c r="O12" s="113"/>
      <c r="P12" s="91">
        <v>4</v>
      </c>
      <c r="Q12" s="91">
        <v>6</v>
      </c>
      <c r="R12" s="91"/>
      <c r="S12" s="91"/>
      <c r="T12" s="113">
        <v>6</v>
      </c>
      <c r="U12" s="113">
        <v>3</v>
      </c>
      <c r="V12" s="91"/>
      <c r="W12" s="91"/>
      <c r="X12" s="12"/>
      <c r="Y12" s="90">
        <f t="shared" si="0"/>
        <v>19</v>
      </c>
      <c r="AA12" s="96">
        <f t="shared" si="1"/>
        <v>0</v>
      </c>
    </row>
    <row r="13" spans="1:27" x14ac:dyDescent="0.25">
      <c r="A13" s="108">
        <v>7</v>
      </c>
      <c r="B13" s="112" t="s">
        <v>21</v>
      </c>
      <c r="C13" s="4">
        <v>3492</v>
      </c>
      <c r="D13" s="109" t="s">
        <v>156</v>
      </c>
      <c r="E13" s="109">
        <v>38</v>
      </c>
      <c r="F13" s="109"/>
      <c r="G13" s="109"/>
      <c r="H13" s="91">
        <v>3</v>
      </c>
      <c r="I13" s="91">
        <v>3</v>
      </c>
      <c r="J13" s="91"/>
      <c r="K13" s="91"/>
      <c r="L13" s="91"/>
      <c r="M13" s="91"/>
      <c r="N13" s="91"/>
      <c r="O13" s="113"/>
      <c r="P13" s="91"/>
      <c r="Q13" s="91"/>
      <c r="R13" s="91"/>
      <c r="S13" s="91"/>
      <c r="T13" s="91"/>
      <c r="U13" s="113"/>
      <c r="V13" s="91"/>
      <c r="W13" s="91"/>
      <c r="X13" s="12">
        <v>10</v>
      </c>
      <c r="Y13" s="90">
        <f t="shared" si="0"/>
        <v>16</v>
      </c>
      <c r="AA13" s="96">
        <f t="shared" si="1"/>
        <v>0</v>
      </c>
    </row>
    <row r="14" spans="1:27" x14ac:dyDescent="0.25">
      <c r="A14" s="108">
        <v>8</v>
      </c>
      <c r="B14" s="112" t="s">
        <v>22</v>
      </c>
      <c r="C14" s="4">
        <v>3463</v>
      </c>
      <c r="D14" s="109" t="s">
        <v>156</v>
      </c>
      <c r="E14" s="109">
        <v>48</v>
      </c>
      <c r="F14" s="109"/>
      <c r="G14" s="109"/>
      <c r="H14" s="91"/>
      <c r="I14" s="91"/>
      <c r="J14" s="91"/>
      <c r="K14" s="91"/>
      <c r="L14" s="91">
        <v>9</v>
      </c>
      <c r="M14" s="91">
        <v>6</v>
      </c>
      <c r="N14" s="91"/>
      <c r="O14" s="113"/>
      <c r="P14" s="91"/>
      <c r="Q14" s="91"/>
      <c r="R14" s="91"/>
      <c r="S14" s="91"/>
      <c r="T14" s="91"/>
      <c r="U14" s="113"/>
      <c r="V14" s="91"/>
      <c r="W14" s="91"/>
      <c r="X14" s="12"/>
      <c r="Y14" s="90">
        <f t="shared" si="0"/>
        <v>15</v>
      </c>
      <c r="AA14" s="96">
        <f t="shared" si="1"/>
        <v>1</v>
      </c>
    </row>
    <row r="15" spans="1:27" x14ac:dyDescent="0.25">
      <c r="A15" s="108">
        <v>9</v>
      </c>
      <c r="B15" s="112" t="s">
        <v>17</v>
      </c>
      <c r="C15" s="4">
        <v>3517</v>
      </c>
      <c r="D15" s="109" t="s">
        <v>156</v>
      </c>
      <c r="E15" s="109">
        <v>44</v>
      </c>
      <c r="F15" s="109"/>
      <c r="G15" s="109"/>
      <c r="H15" s="91" t="s">
        <v>123</v>
      </c>
      <c r="I15" s="91"/>
      <c r="J15" s="91"/>
      <c r="K15" s="91"/>
      <c r="L15" s="91">
        <v>4</v>
      </c>
      <c r="M15" s="91"/>
      <c r="N15" s="91"/>
      <c r="O15" s="113"/>
      <c r="P15" s="91">
        <v>6</v>
      </c>
      <c r="Q15" s="91">
        <v>3</v>
      </c>
      <c r="R15" s="91"/>
      <c r="S15" s="91"/>
      <c r="T15" s="91"/>
      <c r="U15" s="113"/>
      <c r="V15" s="91">
        <v>2</v>
      </c>
      <c r="W15" s="91" t="s">
        <v>123</v>
      </c>
      <c r="X15" s="12"/>
      <c r="Y15" s="90">
        <f>SUM(H15:X15)</f>
        <v>15</v>
      </c>
      <c r="AA15" s="96">
        <f t="shared" si="1"/>
        <v>0</v>
      </c>
    </row>
    <row r="16" spans="1:27" x14ac:dyDescent="0.25">
      <c r="A16" s="108">
        <v>10</v>
      </c>
      <c r="B16" s="112" t="s">
        <v>12</v>
      </c>
      <c r="C16" s="4">
        <v>1661</v>
      </c>
      <c r="D16" s="109" t="s">
        <v>156</v>
      </c>
      <c r="E16" s="109">
        <v>95</v>
      </c>
      <c r="F16" s="109"/>
      <c r="G16" s="109"/>
      <c r="H16" s="91">
        <v>6</v>
      </c>
      <c r="I16" s="91">
        <v>6</v>
      </c>
      <c r="J16" s="91"/>
      <c r="K16" s="91"/>
      <c r="L16" s="91"/>
      <c r="M16" s="91"/>
      <c r="N16" s="91"/>
      <c r="O16" s="113"/>
      <c r="P16" s="91"/>
      <c r="Q16" s="91"/>
      <c r="R16" s="91"/>
      <c r="S16" s="91"/>
      <c r="T16" s="91"/>
      <c r="U16" s="113"/>
      <c r="V16" s="91"/>
      <c r="W16" s="91"/>
      <c r="X16" s="12"/>
      <c r="Y16" s="90">
        <f t="shared" si="0"/>
        <v>12</v>
      </c>
      <c r="AA16" s="96">
        <f t="shared" si="1"/>
        <v>0</v>
      </c>
    </row>
    <row r="17" spans="1:27" x14ac:dyDescent="0.25">
      <c r="A17" s="108">
        <v>11</v>
      </c>
      <c r="B17" s="112" t="s">
        <v>110</v>
      </c>
      <c r="C17" s="4"/>
      <c r="D17" s="109" t="s">
        <v>156</v>
      </c>
      <c r="E17" s="109">
        <v>61</v>
      </c>
      <c r="F17" s="109"/>
      <c r="G17" s="109"/>
      <c r="H17" s="91"/>
      <c r="I17" s="91"/>
      <c r="J17" s="91"/>
      <c r="K17" s="91"/>
      <c r="L17" s="91"/>
      <c r="M17" s="91"/>
      <c r="N17" s="91"/>
      <c r="O17" s="113"/>
      <c r="P17" s="91"/>
      <c r="Q17" s="91"/>
      <c r="R17" s="91"/>
      <c r="S17" s="91"/>
      <c r="T17" s="113">
        <v>9</v>
      </c>
      <c r="U17" s="113">
        <v>2</v>
      </c>
      <c r="V17" s="91"/>
      <c r="W17" s="91"/>
      <c r="X17" s="12"/>
      <c r="Y17" s="90">
        <f t="shared" si="0"/>
        <v>11</v>
      </c>
      <c r="AA17" s="96">
        <f t="shared" si="1"/>
        <v>1</v>
      </c>
    </row>
    <row r="18" spans="1:27" x14ac:dyDescent="0.25">
      <c r="A18" s="108">
        <v>12</v>
      </c>
      <c r="B18" s="112" t="s">
        <v>154</v>
      </c>
      <c r="C18" s="120"/>
      <c r="D18" s="109" t="s">
        <v>156</v>
      </c>
      <c r="E18" s="109">
        <v>651</v>
      </c>
      <c r="F18" s="109"/>
      <c r="G18" s="109"/>
      <c r="H18" s="91"/>
      <c r="I18" s="91"/>
      <c r="J18" s="91"/>
      <c r="K18" s="91"/>
      <c r="L18" s="91"/>
      <c r="M18" s="91"/>
      <c r="N18" s="91"/>
      <c r="O18" s="113"/>
      <c r="P18" s="91"/>
      <c r="Q18" s="91"/>
      <c r="R18" s="91"/>
      <c r="S18" s="91"/>
      <c r="T18" s="113"/>
      <c r="U18" s="113"/>
      <c r="V18" s="91">
        <v>6</v>
      </c>
      <c r="W18" s="91">
        <v>4</v>
      </c>
      <c r="X18" s="12"/>
      <c r="Y18" s="90">
        <f>SUM(H18:X18)</f>
        <v>10</v>
      </c>
      <c r="AA18" s="96">
        <f t="shared" si="1"/>
        <v>0</v>
      </c>
    </row>
    <row r="19" spans="1:27" x14ac:dyDescent="0.25">
      <c r="A19" s="108">
        <v>13</v>
      </c>
      <c r="B19" s="112" t="s">
        <v>16</v>
      </c>
      <c r="C19" s="4">
        <v>9921</v>
      </c>
      <c r="D19" s="109" t="s">
        <v>156</v>
      </c>
      <c r="E19" s="109">
        <v>201</v>
      </c>
      <c r="F19" s="109"/>
      <c r="G19" s="109"/>
      <c r="H19" s="91">
        <v>1</v>
      </c>
      <c r="I19" s="91" t="s">
        <v>123</v>
      </c>
      <c r="J19" s="91"/>
      <c r="K19" s="91"/>
      <c r="L19" s="91"/>
      <c r="M19" s="91"/>
      <c r="N19" s="91"/>
      <c r="O19" s="113"/>
      <c r="P19" s="91"/>
      <c r="Q19" s="91"/>
      <c r="R19" s="91"/>
      <c r="S19" s="91"/>
      <c r="T19" s="91">
        <v>3</v>
      </c>
      <c r="U19" s="113">
        <v>4</v>
      </c>
      <c r="V19" s="91"/>
      <c r="W19" s="91"/>
      <c r="X19" s="12"/>
      <c r="Y19" s="90">
        <f t="shared" si="0"/>
        <v>8</v>
      </c>
      <c r="AA19" s="96">
        <f t="shared" si="1"/>
        <v>0</v>
      </c>
    </row>
    <row r="20" spans="1:27" x14ac:dyDescent="0.25">
      <c r="A20" s="108">
        <v>14</v>
      </c>
      <c r="B20" s="112" t="s">
        <v>13</v>
      </c>
      <c r="C20" s="4">
        <v>1503</v>
      </c>
      <c r="D20" s="109" t="s">
        <v>156</v>
      </c>
      <c r="E20" s="109">
        <v>33</v>
      </c>
      <c r="F20" s="109"/>
      <c r="G20" s="109"/>
      <c r="H20" s="91" t="s">
        <v>123</v>
      </c>
      <c r="I20" s="91"/>
      <c r="J20" s="91"/>
      <c r="K20" s="91"/>
      <c r="L20" s="91"/>
      <c r="M20" s="91"/>
      <c r="N20" s="91"/>
      <c r="O20" s="113"/>
      <c r="P20" s="91">
        <v>2</v>
      </c>
      <c r="Q20" s="91">
        <v>2</v>
      </c>
      <c r="R20" s="91"/>
      <c r="S20" s="91"/>
      <c r="T20" s="113"/>
      <c r="U20" s="113"/>
      <c r="V20" s="91" t="s">
        <v>123</v>
      </c>
      <c r="W20" s="91" t="s">
        <v>123</v>
      </c>
      <c r="X20" s="12"/>
      <c r="Y20" s="90">
        <f t="shared" si="0"/>
        <v>4</v>
      </c>
      <c r="AA20" s="96">
        <f t="shared" si="1"/>
        <v>0</v>
      </c>
    </row>
    <row r="21" spans="1:27" x14ac:dyDescent="0.25">
      <c r="A21" s="108">
        <v>15</v>
      </c>
      <c r="B21" s="112" t="s">
        <v>20</v>
      </c>
      <c r="C21" s="4">
        <v>3235</v>
      </c>
      <c r="D21" s="109" t="s">
        <v>156</v>
      </c>
      <c r="E21" s="109">
        <v>30</v>
      </c>
      <c r="F21" s="109"/>
      <c r="G21" s="109"/>
      <c r="H21" s="91" t="s">
        <v>123</v>
      </c>
      <c r="I21" s="91" t="s">
        <v>123</v>
      </c>
      <c r="J21" s="91"/>
      <c r="K21" s="91"/>
      <c r="L21" s="91"/>
      <c r="M21" s="91">
        <v>2</v>
      </c>
      <c r="N21" s="91"/>
      <c r="O21" s="113"/>
      <c r="P21" s="91"/>
      <c r="Q21" s="91"/>
      <c r="R21" s="91"/>
      <c r="S21" s="91"/>
      <c r="T21" s="91"/>
      <c r="U21" s="113"/>
      <c r="V21" s="91">
        <v>1</v>
      </c>
      <c r="W21" s="91">
        <v>1</v>
      </c>
      <c r="X21" s="12"/>
      <c r="Y21" s="90">
        <f>SUM(H21:X21)</f>
        <v>4</v>
      </c>
      <c r="AA21" s="96">
        <f t="shared" si="1"/>
        <v>0</v>
      </c>
    </row>
    <row r="22" spans="1:27" x14ac:dyDescent="0.25">
      <c r="A22" s="108">
        <v>16</v>
      </c>
      <c r="B22" s="112" t="s">
        <v>62</v>
      </c>
      <c r="C22" s="4">
        <v>3758</v>
      </c>
      <c r="D22" s="109" t="s">
        <v>156</v>
      </c>
      <c r="E22" s="109">
        <v>201</v>
      </c>
      <c r="F22" s="109"/>
      <c r="G22" s="109"/>
      <c r="H22" s="91"/>
      <c r="I22" s="91"/>
      <c r="J22" s="91"/>
      <c r="K22" s="91"/>
      <c r="L22" s="91">
        <v>1</v>
      </c>
      <c r="M22" s="91"/>
      <c r="N22" s="91"/>
      <c r="O22" s="113"/>
      <c r="P22" s="91"/>
      <c r="Q22" s="91"/>
      <c r="R22" s="91"/>
      <c r="S22" s="91"/>
      <c r="T22" s="113"/>
      <c r="U22" s="113"/>
      <c r="V22" s="91"/>
      <c r="W22" s="91"/>
      <c r="X22" s="12"/>
      <c r="Y22" s="90">
        <f>SUM(H22:X22)</f>
        <v>1</v>
      </c>
      <c r="AA22" s="96">
        <f t="shared" si="1"/>
        <v>0</v>
      </c>
    </row>
    <row r="23" spans="1:27" x14ac:dyDescent="0.25">
      <c r="A23" s="105"/>
      <c r="B23" s="106" t="s">
        <v>160</v>
      </c>
      <c r="C23" s="85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86"/>
    </row>
    <row r="24" spans="1:27" x14ac:dyDescent="0.25">
      <c r="A24" s="108">
        <v>1</v>
      </c>
      <c r="B24" s="112" t="s">
        <v>98</v>
      </c>
      <c r="C24" s="4"/>
      <c r="D24" s="109" t="s">
        <v>157</v>
      </c>
      <c r="E24" s="109">
        <v>61</v>
      </c>
      <c r="F24" s="109"/>
      <c r="G24" s="109"/>
      <c r="H24" s="91"/>
      <c r="I24" s="91"/>
      <c r="J24" s="93"/>
      <c r="K24" s="91"/>
      <c r="L24" s="91">
        <v>9</v>
      </c>
      <c r="M24" s="91">
        <v>9</v>
      </c>
      <c r="N24" s="91"/>
      <c r="O24" s="113"/>
      <c r="P24" s="91">
        <v>4</v>
      </c>
      <c r="Q24" s="91">
        <v>6</v>
      </c>
      <c r="R24" s="91">
        <v>4.5</v>
      </c>
      <c r="S24" s="91">
        <v>4.5</v>
      </c>
      <c r="T24" s="91"/>
      <c r="U24" s="113"/>
      <c r="V24" s="91"/>
      <c r="W24" s="91"/>
      <c r="X24" s="12"/>
      <c r="Y24" s="90">
        <f>SUM(H24:X24)</f>
        <v>37</v>
      </c>
      <c r="AA24" s="96">
        <f t="shared" si="1"/>
        <v>4</v>
      </c>
    </row>
    <row r="25" spans="1:27" x14ac:dyDescent="0.25">
      <c r="A25" s="108">
        <v>2</v>
      </c>
      <c r="B25" s="112" t="s">
        <v>28</v>
      </c>
      <c r="C25" s="4">
        <v>3637</v>
      </c>
      <c r="D25" s="109" t="s">
        <v>157</v>
      </c>
      <c r="E25" s="109">
        <v>105</v>
      </c>
      <c r="F25" s="109"/>
      <c r="G25" s="109"/>
      <c r="H25" s="91" t="s">
        <v>123</v>
      </c>
      <c r="I25" s="91">
        <v>4</v>
      </c>
      <c r="J25" s="93"/>
      <c r="K25" s="91"/>
      <c r="L25" s="91">
        <v>4</v>
      </c>
      <c r="M25" s="91">
        <v>4</v>
      </c>
      <c r="N25" s="91"/>
      <c r="O25" s="113"/>
      <c r="P25" s="91">
        <v>9</v>
      </c>
      <c r="Q25" s="91">
        <v>9</v>
      </c>
      <c r="R25" s="91"/>
      <c r="S25" s="91"/>
      <c r="T25" s="91"/>
      <c r="U25" s="113"/>
      <c r="V25" s="91"/>
      <c r="W25" s="91"/>
      <c r="X25" s="12"/>
      <c r="Y25" s="90">
        <f t="shared" ref="Y25:Y34" si="2">SUM(H25:X25)</f>
        <v>30</v>
      </c>
      <c r="AA25" s="96">
        <f t="shared" si="1"/>
        <v>2</v>
      </c>
    </row>
    <row r="26" spans="1:27" x14ac:dyDescent="0.25">
      <c r="A26" s="108">
        <v>3</v>
      </c>
      <c r="B26" s="112" t="s">
        <v>27</v>
      </c>
      <c r="C26" s="4">
        <v>8448</v>
      </c>
      <c r="D26" s="109" t="s">
        <v>157</v>
      </c>
      <c r="E26" s="109">
        <v>82</v>
      </c>
      <c r="F26" s="109"/>
      <c r="G26" s="109"/>
      <c r="H26" s="91" t="s">
        <v>123</v>
      </c>
      <c r="I26" s="91">
        <v>6</v>
      </c>
      <c r="J26" s="91"/>
      <c r="K26" s="91"/>
      <c r="L26" s="91"/>
      <c r="M26" s="91"/>
      <c r="N26" s="91"/>
      <c r="O26" s="113"/>
      <c r="P26" s="92"/>
      <c r="Q26" s="92"/>
      <c r="R26" s="91"/>
      <c r="S26" s="91"/>
      <c r="T26" s="91">
        <v>4.5</v>
      </c>
      <c r="U26" s="113">
        <v>4.5</v>
      </c>
      <c r="V26" s="91">
        <v>4.5</v>
      </c>
      <c r="W26" s="91">
        <v>4.5</v>
      </c>
      <c r="X26" s="12"/>
      <c r="Y26" s="90">
        <f t="shared" si="2"/>
        <v>24</v>
      </c>
      <c r="AA26" s="96">
        <f t="shared" si="1"/>
        <v>4</v>
      </c>
    </row>
    <row r="27" spans="1:27" x14ac:dyDescent="0.25">
      <c r="A27" s="108">
        <v>5</v>
      </c>
      <c r="B27" s="112" t="s">
        <v>16</v>
      </c>
      <c r="C27" s="4">
        <v>9921</v>
      </c>
      <c r="D27" s="109" t="s">
        <v>157</v>
      </c>
      <c r="E27" s="109">
        <v>126</v>
      </c>
      <c r="F27" s="109"/>
      <c r="G27" s="109"/>
      <c r="H27" s="91"/>
      <c r="I27" s="91"/>
      <c r="J27" s="93"/>
      <c r="K27" s="91"/>
      <c r="L27" s="91">
        <v>6</v>
      </c>
      <c r="M27" s="91">
        <v>6</v>
      </c>
      <c r="N27" s="91"/>
      <c r="O27" s="113"/>
      <c r="P27" s="91">
        <v>3</v>
      </c>
      <c r="Q27" s="91"/>
      <c r="R27" s="91"/>
      <c r="S27" s="91"/>
      <c r="T27" s="91"/>
      <c r="U27" s="113"/>
      <c r="V27" s="91"/>
      <c r="W27" s="91"/>
      <c r="X27" s="12">
        <v>-6</v>
      </c>
      <c r="Y27" s="90">
        <f t="shared" si="2"/>
        <v>9</v>
      </c>
      <c r="AA27" s="96">
        <f>COUNTIF(H27:W27,  9)+COUNTIF(H27:W27, 4.5)</f>
        <v>0</v>
      </c>
    </row>
    <row r="28" spans="1:27" x14ac:dyDescent="0.25">
      <c r="A28" s="108">
        <v>6</v>
      </c>
      <c r="B28" s="112" t="s">
        <v>24</v>
      </c>
      <c r="C28" s="4">
        <v>4129</v>
      </c>
      <c r="D28" s="109" t="s">
        <v>157</v>
      </c>
      <c r="E28" s="109">
        <v>21</v>
      </c>
      <c r="F28" s="109"/>
      <c r="G28" s="109"/>
      <c r="H28" s="91">
        <v>9</v>
      </c>
      <c r="I28" s="91">
        <v>9</v>
      </c>
      <c r="J28" s="91"/>
      <c r="K28" s="91"/>
      <c r="L28" s="91"/>
      <c r="M28" s="91"/>
      <c r="N28" s="91"/>
      <c r="O28" s="113"/>
      <c r="P28" s="91"/>
      <c r="Q28" s="91"/>
      <c r="R28" s="91"/>
      <c r="S28" s="91"/>
      <c r="T28" s="91"/>
      <c r="U28" s="113"/>
      <c r="V28" s="91"/>
      <c r="W28" s="91"/>
      <c r="X28" s="12"/>
      <c r="Y28" s="90">
        <f t="shared" si="2"/>
        <v>18</v>
      </c>
      <c r="AA28" s="96">
        <f t="shared" si="1"/>
        <v>2</v>
      </c>
    </row>
    <row r="29" spans="1:27" x14ac:dyDescent="0.25">
      <c r="A29" s="108">
        <v>7</v>
      </c>
      <c r="B29" s="112" t="s">
        <v>111</v>
      </c>
      <c r="C29" s="4"/>
      <c r="D29" s="109" t="s">
        <v>157</v>
      </c>
      <c r="E29" s="109">
        <v>142</v>
      </c>
      <c r="F29" s="109"/>
      <c r="G29" s="109"/>
      <c r="H29" s="91"/>
      <c r="I29" s="91"/>
      <c r="J29" s="91"/>
      <c r="K29" s="91"/>
      <c r="L29" s="91"/>
      <c r="M29" s="91"/>
      <c r="N29" s="91"/>
      <c r="O29" s="113"/>
      <c r="P29" s="91">
        <v>6</v>
      </c>
      <c r="Q29" s="91"/>
      <c r="R29" s="91"/>
      <c r="S29" s="91"/>
      <c r="T29" s="91"/>
      <c r="U29" s="113"/>
      <c r="V29" s="91"/>
      <c r="W29" s="91"/>
      <c r="X29" s="12"/>
      <c r="Y29" s="90">
        <f t="shared" si="2"/>
        <v>6</v>
      </c>
      <c r="AA29" s="96">
        <f t="shared" si="1"/>
        <v>0</v>
      </c>
    </row>
    <row r="30" spans="1:27" x14ac:dyDescent="0.25">
      <c r="A30" s="108">
        <v>8</v>
      </c>
      <c r="B30" s="112" t="s">
        <v>23</v>
      </c>
      <c r="C30" s="4"/>
      <c r="D30" s="109" t="s">
        <v>157</v>
      </c>
      <c r="E30" s="109">
        <v>138</v>
      </c>
      <c r="F30" s="109"/>
      <c r="G30" s="109"/>
      <c r="H30" s="91">
        <v>6</v>
      </c>
      <c r="I30" s="91"/>
      <c r="J30" s="91"/>
      <c r="K30" s="91"/>
      <c r="L30" s="91"/>
      <c r="M30" s="91"/>
      <c r="N30" s="91"/>
      <c r="O30" s="113"/>
      <c r="P30" s="91"/>
      <c r="Q30" s="91"/>
      <c r="R30" s="91"/>
      <c r="S30" s="91"/>
      <c r="T30" s="91"/>
      <c r="U30" s="113"/>
      <c r="V30" s="91"/>
      <c r="W30" s="91"/>
      <c r="X30" s="12"/>
      <c r="Y30" s="90">
        <f t="shared" si="2"/>
        <v>6</v>
      </c>
      <c r="AA30" s="96">
        <f t="shared" si="1"/>
        <v>0</v>
      </c>
    </row>
    <row r="31" spans="1:27" x14ac:dyDescent="0.25">
      <c r="A31" s="108">
        <v>9</v>
      </c>
      <c r="B31" s="112" t="s">
        <v>26</v>
      </c>
      <c r="C31" s="4"/>
      <c r="D31" s="109" t="s">
        <v>157</v>
      </c>
      <c r="E31" s="109">
        <v>125</v>
      </c>
      <c r="F31" s="109"/>
      <c r="G31" s="109"/>
      <c r="H31" s="91">
        <v>4</v>
      </c>
      <c r="I31" s="91"/>
      <c r="J31" s="91"/>
      <c r="K31" s="91"/>
      <c r="L31" s="91"/>
      <c r="M31" s="91"/>
      <c r="N31" s="91"/>
      <c r="O31" s="113"/>
      <c r="P31" s="91"/>
      <c r="Q31" s="91"/>
      <c r="R31" s="91"/>
      <c r="S31" s="91"/>
      <c r="T31" s="91"/>
      <c r="U31" s="113"/>
      <c r="V31" s="91"/>
      <c r="W31" s="91"/>
      <c r="X31" s="12"/>
      <c r="Y31" s="90">
        <f t="shared" si="2"/>
        <v>4</v>
      </c>
      <c r="AA31" s="96">
        <f t="shared" si="1"/>
        <v>0</v>
      </c>
    </row>
    <row r="32" spans="1:27" x14ac:dyDescent="0.25">
      <c r="A32" s="108">
        <v>10</v>
      </c>
      <c r="B32" s="112" t="s">
        <v>25</v>
      </c>
      <c r="C32" s="4"/>
      <c r="D32" s="109" t="s">
        <v>157</v>
      </c>
      <c r="E32" s="109">
        <v>111</v>
      </c>
      <c r="F32" s="109"/>
      <c r="G32" s="109"/>
      <c r="H32" s="91">
        <v>3</v>
      </c>
      <c r="I32" s="91" t="s">
        <v>118</v>
      </c>
      <c r="J32" s="91"/>
      <c r="K32" s="91"/>
      <c r="L32" s="91"/>
      <c r="M32" s="91"/>
      <c r="N32" s="91"/>
      <c r="O32" s="113"/>
      <c r="P32" s="91"/>
      <c r="Q32" s="91"/>
      <c r="R32" s="91"/>
      <c r="S32" s="91"/>
      <c r="T32" s="91"/>
      <c r="U32" s="113"/>
      <c r="V32" s="91"/>
      <c r="W32" s="91"/>
      <c r="X32" s="12"/>
      <c r="Y32" s="90">
        <f t="shared" si="2"/>
        <v>3</v>
      </c>
      <c r="AA32" s="96">
        <f t="shared" si="1"/>
        <v>0</v>
      </c>
    </row>
    <row r="33" spans="1:27" x14ac:dyDescent="0.25">
      <c r="A33" s="108">
        <v>11</v>
      </c>
      <c r="B33" s="112" t="s">
        <v>22</v>
      </c>
      <c r="C33" s="4"/>
      <c r="D33" s="109" t="s">
        <v>157</v>
      </c>
      <c r="E33" s="109">
        <v>48</v>
      </c>
      <c r="F33" s="109"/>
      <c r="G33" s="109"/>
      <c r="H33" s="91">
        <v>2</v>
      </c>
      <c r="I33" s="91">
        <v>3</v>
      </c>
      <c r="J33" s="91"/>
      <c r="K33" s="91"/>
      <c r="L33" s="91"/>
      <c r="M33" s="91"/>
      <c r="N33" s="91"/>
      <c r="O33" s="113"/>
      <c r="P33" s="91"/>
      <c r="Q33" s="91"/>
      <c r="R33" s="91"/>
      <c r="S33" s="91"/>
      <c r="T33" s="91"/>
      <c r="U33" s="113"/>
      <c r="V33" s="91"/>
      <c r="W33" s="91"/>
      <c r="X33" s="12"/>
      <c r="Y33" s="90">
        <f t="shared" si="2"/>
        <v>5</v>
      </c>
      <c r="AA33" s="96">
        <f t="shared" si="1"/>
        <v>0</v>
      </c>
    </row>
    <row r="34" spans="1:27" x14ac:dyDescent="0.25">
      <c r="A34" s="108">
        <v>12</v>
      </c>
      <c r="B34" s="112" t="s">
        <v>29</v>
      </c>
      <c r="C34" s="4">
        <v>3819</v>
      </c>
      <c r="D34" s="109" t="s">
        <v>157</v>
      </c>
      <c r="E34" s="109">
        <v>315</v>
      </c>
      <c r="F34" s="109"/>
      <c r="G34" s="109"/>
      <c r="H34" s="91">
        <v>1</v>
      </c>
      <c r="I34" s="91" t="s">
        <v>118</v>
      </c>
      <c r="J34" s="91"/>
      <c r="K34" s="91"/>
      <c r="L34" s="91"/>
      <c r="M34" s="91"/>
      <c r="N34" s="91"/>
      <c r="O34" s="113"/>
      <c r="P34" s="91"/>
      <c r="Q34" s="91"/>
      <c r="R34" s="91"/>
      <c r="S34" s="91"/>
      <c r="T34" s="91"/>
      <c r="U34" s="113"/>
      <c r="V34" s="91"/>
      <c r="W34" s="91"/>
      <c r="X34" s="12"/>
      <c r="Y34" s="90">
        <f t="shared" si="2"/>
        <v>1</v>
      </c>
      <c r="AA34" s="96">
        <f t="shared" si="1"/>
        <v>0</v>
      </c>
    </row>
    <row r="35" spans="1:27" x14ac:dyDescent="0.25">
      <c r="A35" s="105"/>
      <c r="B35" s="106" t="s">
        <v>159</v>
      </c>
      <c r="C35" s="85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86"/>
    </row>
    <row r="36" spans="1:27" x14ac:dyDescent="0.25">
      <c r="A36" s="108">
        <v>1</v>
      </c>
      <c r="B36" s="112" t="s">
        <v>99</v>
      </c>
      <c r="C36" s="4"/>
      <c r="D36" s="109" t="s">
        <v>158</v>
      </c>
      <c r="E36" s="109">
        <v>912</v>
      </c>
      <c r="F36" s="109"/>
      <c r="G36" s="109"/>
      <c r="H36" s="91"/>
      <c r="I36" s="91"/>
      <c r="J36" s="93"/>
      <c r="K36" s="91"/>
      <c r="L36" s="91">
        <v>4.5</v>
      </c>
      <c r="M36" s="91">
        <v>4.5</v>
      </c>
      <c r="N36" s="91">
        <v>3</v>
      </c>
      <c r="O36" s="113"/>
      <c r="P36" s="91"/>
      <c r="Q36" s="91"/>
      <c r="R36" s="91"/>
      <c r="S36" s="91"/>
      <c r="T36" s="91"/>
      <c r="U36" s="113"/>
      <c r="V36" s="91">
        <v>4.5</v>
      </c>
      <c r="W36" s="91">
        <v>4.5</v>
      </c>
      <c r="X36" s="12">
        <v>10</v>
      </c>
      <c r="Y36" s="90">
        <f>SUM(H36:X36)</f>
        <v>31</v>
      </c>
      <c r="AA36" s="96">
        <f>COUNTIF(H36:W36,  9)+COUNTIF(H36:W36, 4.5)</f>
        <v>4</v>
      </c>
    </row>
    <row r="37" spans="1:27" x14ac:dyDescent="0.25">
      <c r="A37" s="108">
        <v>2</v>
      </c>
      <c r="B37" s="112" t="s">
        <v>31</v>
      </c>
      <c r="C37" s="4">
        <v>3592</v>
      </c>
      <c r="D37" s="109" t="s">
        <v>158</v>
      </c>
      <c r="E37" s="109">
        <v>11</v>
      </c>
      <c r="F37" s="109"/>
      <c r="G37" s="109"/>
      <c r="H37" s="91">
        <v>9</v>
      </c>
      <c r="I37" s="91">
        <v>9</v>
      </c>
      <c r="J37" s="117" t="s">
        <v>137</v>
      </c>
      <c r="K37" s="117" t="s">
        <v>137</v>
      </c>
      <c r="L37" s="91"/>
      <c r="M37" s="91"/>
      <c r="N37" s="91"/>
      <c r="O37" s="113"/>
      <c r="P37" s="91"/>
      <c r="Q37" s="91"/>
      <c r="R37" s="91"/>
      <c r="S37" s="91"/>
      <c r="T37" s="91"/>
      <c r="U37" s="113"/>
      <c r="V37" s="91"/>
      <c r="W37" s="91"/>
      <c r="X37" s="12">
        <v>10</v>
      </c>
      <c r="Y37" s="90">
        <f>SUM(H37:X37)</f>
        <v>28</v>
      </c>
      <c r="AA37" s="96">
        <f t="shared" si="1"/>
        <v>2</v>
      </c>
    </row>
    <row r="38" spans="1:27" x14ac:dyDescent="0.25">
      <c r="A38" s="108">
        <v>3</v>
      </c>
      <c r="B38" s="112" t="s">
        <v>34</v>
      </c>
      <c r="C38" s="4" t="s">
        <v>35</v>
      </c>
      <c r="D38" s="109" t="s">
        <v>158</v>
      </c>
      <c r="E38" s="109">
        <v>371</v>
      </c>
      <c r="F38" s="109"/>
      <c r="G38" s="109"/>
      <c r="H38" s="91">
        <v>6</v>
      </c>
      <c r="I38" s="91" t="s">
        <v>119</v>
      </c>
      <c r="J38" s="91"/>
      <c r="K38" s="91"/>
      <c r="L38" s="91"/>
      <c r="M38" s="91"/>
      <c r="N38" s="91">
        <v>4.5</v>
      </c>
      <c r="O38" s="113">
        <v>4.5</v>
      </c>
      <c r="P38" s="91"/>
      <c r="Q38" s="91"/>
      <c r="R38" s="91" t="s">
        <v>118</v>
      </c>
      <c r="S38" s="91" t="s">
        <v>118</v>
      </c>
      <c r="T38" s="91"/>
      <c r="U38" s="113"/>
      <c r="V38" s="91"/>
      <c r="W38" s="91"/>
      <c r="X38" s="12">
        <v>10</v>
      </c>
      <c r="Y38" s="90">
        <f>SUM(H38:X38)</f>
        <v>25</v>
      </c>
      <c r="AA38" s="96">
        <f t="shared" si="1"/>
        <v>2</v>
      </c>
    </row>
    <row r="39" spans="1:27" x14ac:dyDescent="0.25">
      <c r="A39" s="108">
        <v>4</v>
      </c>
      <c r="B39" s="112" t="s">
        <v>112</v>
      </c>
      <c r="C39" s="4"/>
      <c r="D39" s="109" t="s">
        <v>158</v>
      </c>
      <c r="E39" s="109">
        <v>165</v>
      </c>
      <c r="F39" s="109"/>
      <c r="G39" s="109"/>
      <c r="H39" s="91"/>
      <c r="I39" s="91"/>
      <c r="J39" s="91"/>
      <c r="K39" s="91"/>
      <c r="L39" s="91"/>
      <c r="M39" s="91"/>
      <c r="N39" s="91"/>
      <c r="O39" s="113"/>
      <c r="P39" s="91"/>
      <c r="Q39" s="91"/>
      <c r="R39" s="94"/>
      <c r="S39" s="91"/>
      <c r="T39" s="91">
        <v>4</v>
      </c>
      <c r="U39" s="113">
        <v>9</v>
      </c>
      <c r="V39" s="91"/>
      <c r="W39" s="91"/>
      <c r="X39" s="12"/>
      <c r="Y39" s="90">
        <f t="shared" si="0"/>
        <v>13</v>
      </c>
      <c r="AA39" s="96">
        <f t="shared" si="1"/>
        <v>1</v>
      </c>
    </row>
    <row r="40" spans="1:27" x14ac:dyDescent="0.25">
      <c r="A40" s="108">
        <v>5</v>
      </c>
      <c r="B40" s="112" t="s">
        <v>113</v>
      </c>
      <c r="C40" s="4"/>
      <c r="D40" s="109" t="s">
        <v>158</v>
      </c>
      <c r="E40" s="109">
        <v>71</v>
      </c>
      <c r="F40" s="109"/>
      <c r="G40" s="109"/>
      <c r="H40" s="91"/>
      <c r="I40" s="91"/>
      <c r="J40" s="91"/>
      <c r="K40" s="91"/>
      <c r="L40" s="91"/>
      <c r="M40" s="91"/>
      <c r="N40" s="91"/>
      <c r="O40" s="113"/>
      <c r="P40" s="91"/>
      <c r="Q40" s="91"/>
      <c r="R40" s="91"/>
      <c r="S40" s="91"/>
      <c r="T40" s="91">
        <v>6</v>
      </c>
      <c r="U40" s="113">
        <v>6</v>
      </c>
      <c r="V40" s="91"/>
      <c r="W40" s="91"/>
      <c r="X40" s="12"/>
      <c r="Y40" s="90">
        <f t="shared" si="0"/>
        <v>12</v>
      </c>
      <c r="AA40" s="96">
        <f t="shared" si="1"/>
        <v>0</v>
      </c>
    </row>
    <row r="41" spans="1:27" x14ac:dyDescent="0.25">
      <c r="A41" s="108">
        <v>6</v>
      </c>
      <c r="B41" s="112" t="s">
        <v>32</v>
      </c>
      <c r="C41" s="4"/>
      <c r="D41" s="109" t="s">
        <v>158</v>
      </c>
      <c r="E41" s="109">
        <v>510</v>
      </c>
      <c r="F41" s="109"/>
      <c r="G41" s="109"/>
      <c r="H41" s="91">
        <v>4</v>
      </c>
      <c r="I41" s="91">
        <v>6</v>
      </c>
      <c r="J41" s="91"/>
      <c r="K41" s="91"/>
      <c r="L41" s="91"/>
      <c r="M41" s="91"/>
      <c r="N41" s="91"/>
      <c r="O41" s="113"/>
      <c r="P41" s="91"/>
      <c r="Q41" s="91"/>
      <c r="R41" s="91"/>
      <c r="S41" s="91"/>
      <c r="T41" s="91"/>
      <c r="U41" s="113"/>
      <c r="V41" s="91"/>
      <c r="W41" s="91"/>
      <c r="X41" s="12"/>
      <c r="Y41" s="90">
        <f t="shared" si="0"/>
        <v>10</v>
      </c>
      <c r="AA41" s="96">
        <f t="shared" si="1"/>
        <v>0</v>
      </c>
    </row>
    <row r="42" spans="1:27" x14ac:dyDescent="0.25">
      <c r="A42" s="108">
        <v>7</v>
      </c>
      <c r="B42" s="112" t="s">
        <v>114</v>
      </c>
      <c r="C42" s="4"/>
      <c r="D42" s="109" t="s">
        <v>158</v>
      </c>
      <c r="E42" s="109">
        <v>57</v>
      </c>
      <c r="F42" s="109"/>
      <c r="G42" s="109"/>
      <c r="H42" s="91"/>
      <c r="I42" s="91"/>
      <c r="J42" s="91"/>
      <c r="K42" s="91"/>
      <c r="L42" s="91"/>
      <c r="M42" s="91"/>
      <c r="N42" s="91"/>
      <c r="O42" s="113"/>
      <c r="P42" s="91">
        <v>4.5</v>
      </c>
      <c r="Q42" s="91">
        <v>4.5</v>
      </c>
      <c r="R42" s="91"/>
      <c r="S42" s="91"/>
      <c r="T42" s="91"/>
      <c r="U42" s="113"/>
      <c r="V42" s="91"/>
      <c r="W42" s="91"/>
      <c r="X42" s="12"/>
      <c r="Y42" s="90">
        <f>SUM(H42:X42)</f>
        <v>9</v>
      </c>
      <c r="AA42" s="96">
        <f t="shared" si="1"/>
        <v>2</v>
      </c>
    </row>
    <row r="43" spans="1:27" x14ac:dyDescent="0.25">
      <c r="A43" s="108">
        <v>8</v>
      </c>
      <c r="B43" s="112" t="s">
        <v>17</v>
      </c>
      <c r="C43" s="4"/>
      <c r="D43" s="109" t="s">
        <v>158</v>
      </c>
      <c r="E43" s="109">
        <v>21</v>
      </c>
      <c r="F43" s="109"/>
      <c r="G43" s="109"/>
      <c r="H43" s="91"/>
      <c r="I43" s="91"/>
      <c r="J43" s="91"/>
      <c r="K43" s="91"/>
      <c r="L43" s="91"/>
      <c r="M43" s="91"/>
      <c r="N43" s="91"/>
      <c r="O43" s="113"/>
      <c r="P43" s="91"/>
      <c r="Q43" s="91"/>
      <c r="R43" s="91"/>
      <c r="S43" s="91"/>
      <c r="T43" s="91">
        <v>9</v>
      </c>
      <c r="U43" s="113" t="s">
        <v>118</v>
      </c>
      <c r="V43" s="91"/>
      <c r="W43" s="91"/>
      <c r="X43" s="12"/>
      <c r="Y43" s="90">
        <f t="shared" si="0"/>
        <v>9</v>
      </c>
      <c r="AA43" s="96">
        <f t="shared" si="1"/>
        <v>1</v>
      </c>
    </row>
    <row r="44" spans="1:27" x14ac:dyDescent="0.25">
      <c r="A44" s="108">
        <v>9</v>
      </c>
      <c r="B44" s="112" t="s">
        <v>115</v>
      </c>
      <c r="C44" s="4"/>
      <c r="D44" s="109" t="s">
        <v>158</v>
      </c>
      <c r="E44" s="109">
        <v>142</v>
      </c>
      <c r="F44" s="109"/>
      <c r="G44" s="109"/>
      <c r="H44" s="91"/>
      <c r="I44" s="91"/>
      <c r="J44" s="91"/>
      <c r="K44" s="91"/>
      <c r="L44" s="91"/>
      <c r="M44" s="91"/>
      <c r="N44" s="91"/>
      <c r="O44" s="113"/>
      <c r="P44" s="91"/>
      <c r="Q44" s="91"/>
      <c r="R44" s="91"/>
      <c r="S44" s="91"/>
      <c r="T44" s="91">
        <v>3</v>
      </c>
      <c r="U44" s="113">
        <v>4</v>
      </c>
      <c r="V44" s="91"/>
      <c r="W44" s="91"/>
      <c r="X44" s="12"/>
      <c r="Y44" s="90">
        <f t="shared" si="0"/>
        <v>7</v>
      </c>
      <c r="AA44" s="96">
        <f t="shared" si="1"/>
        <v>0</v>
      </c>
    </row>
    <row r="45" spans="1:27" x14ac:dyDescent="0.25">
      <c r="A45" s="108">
        <v>10</v>
      </c>
      <c r="B45" s="112" t="s">
        <v>30</v>
      </c>
      <c r="C45" s="4"/>
      <c r="D45" s="109" t="s">
        <v>158</v>
      </c>
      <c r="E45" s="109">
        <v>63</v>
      </c>
      <c r="F45" s="109"/>
      <c r="G45" s="109"/>
      <c r="H45" s="91">
        <v>3</v>
      </c>
      <c r="I45" s="91">
        <v>4</v>
      </c>
      <c r="J45" s="91"/>
      <c r="K45" s="91"/>
      <c r="L45" s="91"/>
      <c r="M45" s="91"/>
      <c r="N45" s="91"/>
      <c r="O45" s="113"/>
      <c r="P45" s="91"/>
      <c r="Q45" s="91"/>
      <c r="R45" s="91"/>
      <c r="S45" s="91"/>
      <c r="T45" s="91"/>
      <c r="U45" s="113"/>
      <c r="V45" s="91"/>
      <c r="W45" s="91"/>
      <c r="X45" s="12" t="s">
        <v>48</v>
      </c>
      <c r="Y45" s="90">
        <f t="shared" si="0"/>
        <v>7</v>
      </c>
      <c r="AA45" s="96">
        <f t="shared" si="1"/>
        <v>0</v>
      </c>
    </row>
    <row r="46" spans="1:27" x14ac:dyDescent="0.25">
      <c r="A46" s="108">
        <v>11</v>
      </c>
      <c r="B46" s="109" t="s">
        <v>127</v>
      </c>
      <c r="C46" s="4"/>
      <c r="D46" s="109" t="s">
        <v>158</v>
      </c>
      <c r="E46" s="109">
        <v>142</v>
      </c>
      <c r="F46" s="109"/>
      <c r="G46" s="109"/>
      <c r="H46" s="91" t="s">
        <v>118</v>
      </c>
      <c r="I46" s="91" t="s">
        <v>118</v>
      </c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113"/>
      <c r="V46" s="91"/>
      <c r="W46" s="91"/>
      <c r="X46" s="12"/>
      <c r="Y46" s="90">
        <f t="shared" si="0"/>
        <v>0</v>
      </c>
      <c r="AA46" s="96">
        <f t="shared" si="1"/>
        <v>0</v>
      </c>
    </row>
    <row r="47" spans="1:27" x14ac:dyDescent="0.25">
      <c r="A47" s="108">
        <v>12</v>
      </c>
      <c r="B47" s="109" t="s">
        <v>136</v>
      </c>
      <c r="C47" s="4"/>
      <c r="D47" s="109" t="s">
        <v>158</v>
      </c>
      <c r="E47" s="109"/>
      <c r="F47" s="109"/>
      <c r="G47" s="109"/>
      <c r="H47" s="91"/>
      <c r="I47" s="91"/>
      <c r="J47" s="117" t="s">
        <v>131</v>
      </c>
      <c r="K47" s="117" t="s">
        <v>131</v>
      </c>
      <c r="L47" s="91"/>
      <c r="M47" s="91"/>
      <c r="N47" s="91"/>
      <c r="O47" s="91"/>
      <c r="P47" s="91"/>
      <c r="Q47" s="91"/>
      <c r="R47" s="91"/>
      <c r="S47" s="91"/>
      <c r="T47" s="91"/>
      <c r="U47" s="113"/>
      <c r="V47" s="91"/>
      <c r="W47" s="91"/>
      <c r="X47" s="12"/>
      <c r="Y47" s="90">
        <f t="shared" si="0"/>
        <v>0</v>
      </c>
      <c r="AA47" s="96">
        <f t="shared" si="1"/>
        <v>2</v>
      </c>
    </row>
    <row r="48" spans="1:27" x14ac:dyDescent="0.25">
      <c r="B48" s="111"/>
      <c r="C48" s="111"/>
      <c r="D48" s="111"/>
      <c r="E48" s="111"/>
      <c r="F48" s="111"/>
      <c r="G48" s="111"/>
      <c r="H48" s="114"/>
      <c r="I48" s="114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00"/>
      <c r="W48" s="100"/>
      <c r="X48" s="100"/>
    </row>
    <row r="49" spans="2:24" x14ac:dyDescent="0.25">
      <c r="B49" s="111"/>
      <c r="C49" s="111"/>
      <c r="D49" s="111"/>
      <c r="E49" s="111"/>
      <c r="F49" s="111"/>
      <c r="G49" s="111"/>
      <c r="H49" s="114"/>
      <c r="I49" s="114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00"/>
      <c r="W49" s="100"/>
      <c r="X49" s="100"/>
    </row>
  </sheetData>
  <sortState ref="A39:AM45">
    <sortCondition descending="1" ref="Y39:Y45"/>
  </sortState>
  <mergeCells count="20">
    <mergeCell ref="P3:Q3"/>
    <mergeCell ref="P4:Q4"/>
    <mergeCell ref="A3:G4"/>
    <mergeCell ref="A1:Y2"/>
    <mergeCell ref="Y3:Y5"/>
    <mergeCell ref="H3:I3"/>
    <mergeCell ref="H4:I4"/>
    <mergeCell ref="L3:M3"/>
    <mergeCell ref="L4:M4"/>
    <mergeCell ref="N3:O3"/>
    <mergeCell ref="N4:O4"/>
    <mergeCell ref="T3:U3"/>
    <mergeCell ref="X3:X5"/>
    <mergeCell ref="J3:K3"/>
    <mergeCell ref="J4:K4"/>
    <mergeCell ref="T4:U4"/>
    <mergeCell ref="R3:S3"/>
    <mergeCell ref="R4:S4"/>
    <mergeCell ref="V3:W3"/>
    <mergeCell ref="V4:W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4" orientation="portrait" r:id="rId1"/>
  <headerFooter>
    <oddFooter xml:space="preserve">&amp;L&amp;D&amp;CMOTORSPORT SOUTH AFRICA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"/>
  <sheetViews>
    <sheetView topLeftCell="D1" zoomScaleNormal="100" workbookViewId="0">
      <selection activeCell="AA15" sqref="AA15"/>
    </sheetView>
  </sheetViews>
  <sheetFormatPr defaultColWidth="8.7109375" defaultRowHeight="15" x14ac:dyDescent="0.25"/>
  <cols>
    <col min="1" max="1" width="4.42578125" style="96" customWidth="1"/>
    <col min="2" max="2" width="30" style="96" customWidth="1"/>
    <col min="3" max="3" width="11.140625" style="97" customWidth="1"/>
    <col min="4" max="7" width="8.7109375" style="96" customWidth="1"/>
    <col min="8" max="19" width="4.140625" style="116" customWidth="1"/>
    <col min="20" max="20" width="5" style="116" customWidth="1"/>
    <col min="21" max="21" width="5.28515625" style="116" customWidth="1"/>
    <col min="22" max="23" width="5.28515625" style="97" customWidth="1"/>
    <col min="24" max="24" width="4.140625" style="97" customWidth="1"/>
    <col min="25" max="16384" width="8.7109375" style="96"/>
  </cols>
  <sheetData>
    <row r="1" spans="1:27" ht="27" customHeight="1" x14ac:dyDescent="0.25">
      <c r="A1" s="128" t="s">
        <v>54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95"/>
    </row>
    <row r="2" spans="1:27" ht="20.25" customHeight="1" x14ac:dyDescent="0.25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95"/>
    </row>
    <row r="3" spans="1:27" ht="21.75" customHeight="1" x14ac:dyDescent="0.25">
      <c r="A3" s="127"/>
      <c r="B3" s="127"/>
      <c r="C3" s="127"/>
      <c r="D3" s="127"/>
      <c r="E3" s="127"/>
      <c r="F3" s="127"/>
      <c r="G3" s="127"/>
      <c r="H3" s="126" t="s">
        <v>51</v>
      </c>
      <c r="I3" s="126"/>
      <c r="J3" s="126" t="s">
        <v>106</v>
      </c>
      <c r="K3" s="126"/>
      <c r="L3" s="126" t="s">
        <v>51</v>
      </c>
      <c r="M3" s="126"/>
      <c r="N3" s="126" t="s">
        <v>100</v>
      </c>
      <c r="O3" s="126"/>
      <c r="P3" s="126" t="s">
        <v>51</v>
      </c>
      <c r="Q3" s="126"/>
      <c r="R3" s="126" t="s">
        <v>102</v>
      </c>
      <c r="S3" s="126"/>
      <c r="T3" s="126" t="s">
        <v>51</v>
      </c>
      <c r="U3" s="126"/>
      <c r="V3" s="126" t="s">
        <v>51</v>
      </c>
      <c r="W3" s="126"/>
      <c r="X3" s="130" t="s">
        <v>50</v>
      </c>
      <c r="Y3" s="129" t="s">
        <v>3</v>
      </c>
    </row>
    <row r="4" spans="1:27" ht="19.5" customHeight="1" x14ac:dyDescent="0.25">
      <c r="A4" s="127"/>
      <c r="B4" s="127"/>
      <c r="C4" s="127"/>
      <c r="D4" s="127"/>
      <c r="E4" s="127"/>
      <c r="F4" s="127"/>
      <c r="G4" s="127"/>
      <c r="H4" s="125" t="s">
        <v>52</v>
      </c>
      <c r="I4" s="125"/>
      <c r="J4" s="125" t="s">
        <v>116</v>
      </c>
      <c r="K4" s="125"/>
      <c r="L4" s="125" t="s">
        <v>97</v>
      </c>
      <c r="M4" s="125"/>
      <c r="N4" s="125" t="s">
        <v>101</v>
      </c>
      <c r="O4" s="125"/>
      <c r="P4" s="125" t="s">
        <v>107</v>
      </c>
      <c r="Q4" s="125"/>
      <c r="R4" s="125" t="s">
        <v>103</v>
      </c>
      <c r="S4" s="125"/>
      <c r="T4" s="125" t="s">
        <v>104</v>
      </c>
      <c r="U4" s="125"/>
      <c r="V4" s="125" t="s">
        <v>120</v>
      </c>
      <c r="W4" s="125"/>
      <c r="X4" s="130"/>
      <c r="Y4" s="129"/>
    </row>
    <row r="5" spans="1:27" s="98" customFormat="1" ht="45" customHeight="1" x14ac:dyDescent="0.25">
      <c r="A5" s="101" t="s">
        <v>0</v>
      </c>
      <c r="B5" s="90" t="s">
        <v>1</v>
      </c>
      <c r="C5" s="102" t="s">
        <v>6</v>
      </c>
      <c r="D5" s="103" t="s">
        <v>7</v>
      </c>
      <c r="E5" s="103" t="s">
        <v>14</v>
      </c>
      <c r="F5" s="103" t="s">
        <v>9</v>
      </c>
      <c r="G5" s="103" t="s">
        <v>10</v>
      </c>
      <c r="H5" s="104">
        <v>1</v>
      </c>
      <c r="I5" s="104">
        <v>2</v>
      </c>
      <c r="J5" s="104">
        <v>1</v>
      </c>
      <c r="K5" s="104">
        <v>2</v>
      </c>
      <c r="L5" s="104">
        <v>1</v>
      </c>
      <c r="M5" s="104">
        <v>2</v>
      </c>
      <c r="N5" s="104">
        <v>1</v>
      </c>
      <c r="O5" s="104">
        <v>2</v>
      </c>
      <c r="P5" s="104">
        <v>1</v>
      </c>
      <c r="Q5" s="104">
        <v>2</v>
      </c>
      <c r="R5" s="104">
        <v>1</v>
      </c>
      <c r="S5" s="104">
        <v>2</v>
      </c>
      <c r="T5" s="104">
        <v>1</v>
      </c>
      <c r="U5" s="104">
        <v>2</v>
      </c>
      <c r="V5" s="104">
        <v>3</v>
      </c>
      <c r="W5" s="104">
        <v>4</v>
      </c>
      <c r="X5" s="130"/>
      <c r="Y5" s="129"/>
    </row>
    <row r="6" spans="1:27" x14ac:dyDescent="0.25">
      <c r="A6" s="105"/>
      <c r="B6" s="106" t="s">
        <v>151</v>
      </c>
      <c r="C6" s="85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7"/>
    </row>
    <row r="7" spans="1:27" x14ac:dyDescent="0.25">
      <c r="A7" s="108">
        <v>1</v>
      </c>
      <c r="B7" s="109" t="s">
        <v>44</v>
      </c>
      <c r="C7" s="4"/>
      <c r="D7" s="109" t="s">
        <v>37</v>
      </c>
      <c r="E7" s="109">
        <v>11</v>
      </c>
      <c r="F7" s="109"/>
      <c r="G7" s="109"/>
      <c r="H7" s="91">
        <v>6</v>
      </c>
      <c r="I7" s="91">
        <v>4.5</v>
      </c>
      <c r="J7" s="91"/>
      <c r="K7" s="91"/>
      <c r="L7" s="91"/>
      <c r="M7" s="91"/>
      <c r="N7" s="91"/>
      <c r="O7" s="91"/>
      <c r="P7" s="91">
        <v>4.5</v>
      </c>
      <c r="Q7" s="91">
        <v>4.5</v>
      </c>
      <c r="R7" s="91"/>
      <c r="S7" s="91"/>
      <c r="T7" s="91">
        <v>4.5</v>
      </c>
      <c r="U7" s="91">
        <v>4.5</v>
      </c>
      <c r="V7" s="91"/>
      <c r="W7" s="91"/>
      <c r="X7" s="12"/>
      <c r="Y7" s="90">
        <f>SUM(H7:X7)</f>
        <v>28.5</v>
      </c>
      <c r="AA7" s="96">
        <f>COUNTIF(H7:W7,  9)+COUNTIF(H7:W7, 4.5)</f>
        <v>5</v>
      </c>
    </row>
    <row r="8" spans="1:27" x14ac:dyDescent="0.25">
      <c r="A8" s="108">
        <v>2</v>
      </c>
      <c r="B8" s="109" t="s">
        <v>46</v>
      </c>
      <c r="C8" s="4"/>
      <c r="D8" s="109" t="s">
        <v>37</v>
      </c>
      <c r="E8" s="109">
        <v>186</v>
      </c>
      <c r="F8" s="109"/>
      <c r="G8" s="109"/>
      <c r="H8" s="91">
        <v>4</v>
      </c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>
        <v>4.5</v>
      </c>
      <c r="W8" s="91">
        <v>4.5</v>
      </c>
      <c r="X8" s="12"/>
      <c r="Y8" s="90">
        <f>SUM(H8:X8)</f>
        <v>13</v>
      </c>
      <c r="AA8" s="96">
        <f>COUNTIF(H8:W8,  9)+COUNTIF(H8:W8, 4.5)</f>
        <v>2</v>
      </c>
    </row>
    <row r="9" spans="1:27" x14ac:dyDescent="0.25">
      <c r="A9" s="108">
        <v>3</v>
      </c>
      <c r="B9" s="109" t="s">
        <v>36</v>
      </c>
      <c r="C9" s="4">
        <v>1713</v>
      </c>
      <c r="D9" s="109" t="s">
        <v>37</v>
      </c>
      <c r="E9" s="109">
        <v>24</v>
      </c>
      <c r="F9" s="109"/>
      <c r="G9" s="109"/>
      <c r="H9" s="91">
        <v>9</v>
      </c>
      <c r="I9" s="91">
        <v>3</v>
      </c>
      <c r="J9" s="91"/>
      <c r="K9" s="91"/>
      <c r="L9" s="91"/>
      <c r="M9" s="91"/>
      <c r="N9" s="92"/>
      <c r="O9" s="91"/>
      <c r="P9" s="91"/>
      <c r="Q9" s="91"/>
      <c r="R9" s="91"/>
      <c r="S9" s="91"/>
      <c r="T9" s="91"/>
      <c r="U9" s="91"/>
      <c r="V9" s="91"/>
      <c r="W9" s="91"/>
      <c r="X9" s="12"/>
      <c r="Y9" s="90">
        <f>SUM(H9:X9)</f>
        <v>12</v>
      </c>
      <c r="AA9" s="96">
        <f>COUNTIF(H9:W9,  9)+COUNTIF(H9:W9, 4.5)</f>
        <v>1</v>
      </c>
    </row>
    <row r="10" spans="1:27" x14ac:dyDescent="0.25">
      <c r="A10" s="108">
        <v>4</v>
      </c>
      <c r="B10" s="109" t="s">
        <v>109</v>
      </c>
      <c r="C10" s="4">
        <v>3936</v>
      </c>
      <c r="D10" s="109" t="s">
        <v>37</v>
      </c>
      <c r="E10" s="109">
        <v>230</v>
      </c>
      <c r="F10" s="109"/>
      <c r="G10" s="109"/>
      <c r="H10" s="91"/>
      <c r="I10" s="91"/>
      <c r="J10" s="91"/>
      <c r="K10" s="91"/>
      <c r="L10" s="91"/>
      <c r="M10" s="91"/>
      <c r="N10" s="91"/>
      <c r="O10" s="91"/>
      <c r="P10" s="91" t="s">
        <v>119</v>
      </c>
      <c r="Q10" s="91">
        <v>3</v>
      </c>
      <c r="R10" s="91" t="s">
        <v>118</v>
      </c>
      <c r="S10" s="91" t="s">
        <v>118</v>
      </c>
      <c r="T10" s="91">
        <v>3</v>
      </c>
      <c r="U10" s="91">
        <v>3</v>
      </c>
      <c r="V10" s="91"/>
      <c r="W10" s="91"/>
      <c r="X10" s="12"/>
      <c r="Y10" s="90">
        <f>SUM(H10:X10)</f>
        <v>9</v>
      </c>
      <c r="AA10" s="96">
        <f>COUNTIF(H10:W10,  9)+COUNTIF(H10:W10, 4.5)</f>
        <v>0</v>
      </c>
    </row>
    <row r="11" spans="1:27" x14ac:dyDescent="0.25">
      <c r="A11" s="108">
        <v>5</v>
      </c>
      <c r="B11" s="109" t="s">
        <v>125</v>
      </c>
      <c r="C11" s="4"/>
      <c r="D11" s="109" t="s">
        <v>37</v>
      </c>
      <c r="E11" s="109">
        <v>201</v>
      </c>
      <c r="F11" s="109"/>
      <c r="G11" s="109"/>
      <c r="H11" s="91">
        <v>4.5</v>
      </c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12"/>
      <c r="Y11" s="90">
        <f>SUM(H11:X11)</f>
        <v>4.5</v>
      </c>
      <c r="AA11" s="96">
        <f>COUNTIF(H11:W11,  9)+COUNTIF(H11:W11, 4.5)</f>
        <v>1</v>
      </c>
    </row>
    <row r="12" spans="1:27" x14ac:dyDescent="0.25">
      <c r="A12" s="105"/>
      <c r="B12" s="106" t="s">
        <v>152</v>
      </c>
      <c r="C12" s="85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86"/>
    </row>
    <row r="13" spans="1:27" x14ac:dyDescent="0.25">
      <c r="A13" s="108">
        <v>1</v>
      </c>
      <c r="B13" s="109" t="s">
        <v>43</v>
      </c>
      <c r="C13" s="4">
        <v>1945</v>
      </c>
      <c r="D13" s="109" t="s">
        <v>39</v>
      </c>
      <c r="E13" s="109">
        <v>251</v>
      </c>
      <c r="F13" s="109"/>
      <c r="G13" s="109"/>
      <c r="H13" s="91">
        <v>3</v>
      </c>
      <c r="I13" s="91">
        <v>4</v>
      </c>
      <c r="J13" s="91"/>
      <c r="K13" s="91"/>
      <c r="L13" s="91">
        <v>9</v>
      </c>
      <c r="M13" s="91">
        <v>9</v>
      </c>
      <c r="N13" s="91">
        <v>4.5</v>
      </c>
      <c r="O13" s="113">
        <v>4.5</v>
      </c>
      <c r="P13" s="91"/>
      <c r="Q13" s="91"/>
      <c r="R13" s="91">
        <v>3</v>
      </c>
      <c r="S13" s="91">
        <v>4</v>
      </c>
      <c r="T13" s="91">
        <v>6</v>
      </c>
      <c r="U13" s="91">
        <v>4</v>
      </c>
      <c r="V13" s="91" t="s">
        <v>123</v>
      </c>
      <c r="W13" s="91">
        <v>4</v>
      </c>
      <c r="X13" s="12">
        <v>10</v>
      </c>
      <c r="Y13" s="90">
        <f t="shared" ref="Y13:Y23" si="0">SUM(H13:X13)</f>
        <v>65</v>
      </c>
      <c r="AA13" s="96">
        <f t="shared" ref="AA13:AA24" si="1">COUNTIF(H13:W13,  9)+COUNTIF(H13:W13, 4.5)</f>
        <v>4</v>
      </c>
    </row>
    <row r="14" spans="1:27" x14ac:dyDescent="0.25">
      <c r="A14" s="108">
        <v>2</v>
      </c>
      <c r="B14" s="109" t="s">
        <v>24</v>
      </c>
      <c r="C14" s="4">
        <v>4129</v>
      </c>
      <c r="D14" s="109" t="s">
        <v>39</v>
      </c>
      <c r="E14" s="109">
        <v>125</v>
      </c>
      <c r="F14" s="109"/>
      <c r="G14" s="109"/>
      <c r="H14" s="91"/>
      <c r="I14" s="91">
        <v>3</v>
      </c>
      <c r="J14" s="91"/>
      <c r="K14" s="91"/>
      <c r="L14" s="91">
        <v>4</v>
      </c>
      <c r="M14" s="91">
        <v>4</v>
      </c>
      <c r="N14" s="91"/>
      <c r="O14" s="91"/>
      <c r="P14" s="91">
        <v>3</v>
      </c>
      <c r="Q14" s="91">
        <v>3</v>
      </c>
      <c r="R14" s="91">
        <v>4</v>
      </c>
      <c r="S14" s="91">
        <v>3</v>
      </c>
      <c r="T14" s="91">
        <v>9</v>
      </c>
      <c r="U14" s="91">
        <v>6</v>
      </c>
      <c r="V14" s="91">
        <v>6</v>
      </c>
      <c r="W14" s="91">
        <v>9</v>
      </c>
      <c r="X14" s="12">
        <v>10</v>
      </c>
      <c r="Y14" s="90">
        <f t="shared" si="0"/>
        <v>64</v>
      </c>
      <c r="AA14" s="96">
        <f t="shared" si="1"/>
        <v>2</v>
      </c>
    </row>
    <row r="15" spans="1:27" x14ac:dyDescent="0.25">
      <c r="A15" s="108">
        <v>3</v>
      </c>
      <c r="B15" s="109" t="s">
        <v>41</v>
      </c>
      <c r="C15" s="4"/>
      <c r="D15" s="109" t="s">
        <v>39</v>
      </c>
      <c r="E15" s="109">
        <v>122</v>
      </c>
      <c r="F15" s="109"/>
      <c r="G15" s="109"/>
      <c r="H15" s="91">
        <v>9</v>
      </c>
      <c r="I15" s="91"/>
      <c r="J15" s="91"/>
      <c r="K15" s="91"/>
      <c r="L15" s="91"/>
      <c r="M15" s="91"/>
      <c r="N15" s="91"/>
      <c r="O15" s="91"/>
      <c r="P15" s="91">
        <v>4.5</v>
      </c>
      <c r="Q15" s="91">
        <v>4.5</v>
      </c>
      <c r="R15" s="91">
        <v>9</v>
      </c>
      <c r="S15" s="91">
        <v>9</v>
      </c>
      <c r="T15" s="91" t="s">
        <v>118</v>
      </c>
      <c r="U15" s="91">
        <v>3</v>
      </c>
      <c r="V15" s="91">
        <v>9</v>
      </c>
      <c r="W15" s="91">
        <v>6</v>
      </c>
      <c r="X15" s="12"/>
      <c r="Y15" s="90">
        <f>SUM(H15:X15)</f>
        <v>54</v>
      </c>
      <c r="AA15" s="96">
        <f t="shared" si="1"/>
        <v>6</v>
      </c>
    </row>
    <row r="16" spans="1:27" x14ac:dyDescent="0.25">
      <c r="A16" s="108">
        <v>4</v>
      </c>
      <c r="B16" s="109" t="s">
        <v>42</v>
      </c>
      <c r="C16" s="4">
        <v>3285</v>
      </c>
      <c r="D16" s="109" t="s">
        <v>39</v>
      </c>
      <c r="E16" s="109">
        <v>227</v>
      </c>
      <c r="F16" s="109"/>
      <c r="G16" s="109"/>
      <c r="H16" s="91">
        <v>1</v>
      </c>
      <c r="I16" s="91">
        <v>1</v>
      </c>
      <c r="J16" s="91"/>
      <c r="K16" s="91"/>
      <c r="L16" s="91">
        <v>6</v>
      </c>
      <c r="M16" s="91">
        <v>6</v>
      </c>
      <c r="N16" s="91"/>
      <c r="O16" s="91">
        <v>3</v>
      </c>
      <c r="P16" s="91"/>
      <c r="Q16" s="91"/>
      <c r="R16" s="91">
        <v>6</v>
      </c>
      <c r="S16" s="91">
        <v>6</v>
      </c>
      <c r="T16" s="91"/>
      <c r="U16" s="91"/>
      <c r="V16" s="91">
        <v>2</v>
      </c>
      <c r="W16" s="91">
        <v>3</v>
      </c>
      <c r="X16" s="12">
        <v>10</v>
      </c>
      <c r="Y16" s="90">
        <f t="shared" si="0"/>
        <v>44</v>
      </c>
      <c r="AA16" s="96">
        <f t="shared" si="1"/>
        <v>0</v>
      </c>
    </row>
    <row r="17" spans="1:27" x14ac:dyDescent="0.25">
      <c r="A17" s="108">
        <v>5</v>
      </c>
      <c r="B17" s="109" t="s">
        <v>38</v>
      </c>
      <c r="C17" s="4">
        <v>1468</v>
      </c>
      <c r="D17" s="109" t="s">
        <v>39</v>
      </c>
      <c r="E17" s="109">
        <v>32</v>
      </c>
      <c r="F17" s="109"/>
      <c r="G17" s="109"/>
      <c r="H17" s="91">
        <v>6</v>
      </c>
      <c r="I17" s="91">
        <v>9</v>
      </c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12"/>
      <c r="Y17" s="90">
        <f t="shared" si="0"/>
        <v>15</v>
      </c>
      <c r="AA17" s="96">
        <f t="shared" si="1"/>
        <v>1</v>
      </c>
    </row>
    <row r="18" spans="1:27" x14ac:dyDescent="0.25">
      <c r="A18" s="108">
        <v>6</v>
      </c>
      <c r="B18" s="109" t="s">
        <v>45</v>
      </c>
      <c r="C18" s="4">
        <v>3348</v>
      </c>
      <c r="D18" s="109" t="s">
        <v>39</v>
      </c>
      <c r="E18" s="109">
        <v>224</v>
      </c>
      <c r="F18" s="109"/>
      <c r="G18" s="109"/>
      <c r="H18" s="91">
        <v>4</v>
      </c>
      <c r="I18" s="91">
        <v>6</v>
      </c>
      <c r="J18" s="117" t="s">
        <v>131</v>
      </c>
      <c r="K18" s="117" t="s">
        <v>131</v>
      </c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118" t="s">
        <v>153</v>
      </c>
      <c r="Y18" s="90">
        <f t="shared" si="0"/>
        <v>10</v>
      </c>
      <c r="AA18" s="96">
        <f t="shared" si="1"/>
        <v>2</v>
      </c>
    </row>
    <row r="19" spans="1:27" x14ac:dyDescent="0.25">
      <c r="A19" s="108">
        <v>7</v>
      </c>
      <c r="B19" s="109" t="s">
        <v>40</v>
      </c>
      <c r="C19" s="4"/>
      <c r="D19" s="109" t="s">
        <v>39</v>
      </c>
      <c r="E19" s="109">
        <v>141</v>
      </c>
      <c r="F19" s="109"/>
      <c r="G19" s="109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 t="s">
        <v>118</v>
      </c>
      <c r="U19" s="91">
        <v>9</v>
      </c>
      <c r="V19" s="91">
        <v>1</v>
      </c>
      <c r="W19" s="91">
        <v>2</v>
      </c>
      <c r="X19" s="12"/>
      <c r="Y19" s="90">
        <f t="shared" si="0"/>
        <v>12</v>
      </c>
      <c r="AA19" s="96">
        <f t="shared" si="1"/>
        <v>1</v>
      </c>
    </row>
    <row r="20" spans="1:27" x14ac:dyDescent="0.25">
      <c r="A20" s="108">
        <v>8</v>
      </c>
      <c r="B20" s="109" t="s">
        <v>105</v>
      </c>
      <c r="C20" s="4"/>
      <c r="D20" s="109" t="s">
        <v>39</v>
      </c>
      <c r="E20" s="109">
        <v>300</v>
      </c>
      <c r="F20" s="109"/>
      <c r="G20" s="109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>
        <v>4</v>
      </c>
      <c r="U20" s="91">
        <v>2</v>
      </c>
      <c r="V20" s="91"/>
      <c r="W20" s="91"/>
      <c r="X20" s="12"/>
      <c r="Y20" s="90">
        <f t="shared" si="0"/>
        <v>6</v>
      </c>
      <c r="AA20" s="96">
        <f t="shared" si="1"/>
        <v>0</v>
      </c>
    </row>
    <row r="21" spans="1:27" x14ac:dyDescent="0.25">
      <c r="A21" s="108">
        <v>9</v>
      </c>
      <c r="B21" s="109" t="s">
        <v>155</v>
      </c>
      <c r="C21" s="120"/>
      <c r="D21" s="109" t="s">
        <v>39</v>
      </c>
      <c r="E21" s="109">
        <v>300</v>
      </c>
      <c r="F21" s="109"/>
      <c r="G21" s="109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>
        <v>4</v>
      </c>
      <c r="W21" s="91"/>
      <c r="X21" s="12"/>
      <c r="Y21" s="90">
        <f t="shared" ref="Y21" si="2">SUM(H21:X21)</f>
        <v>4</v>
      </c>
      <c r="AA21" s="96">
        <f t="shared" si="1"/>
        <v>0</v>
      </c>
    </row>
    <row r="22" spans="1:27" x14ac:dyDescent="0.25">
      <c r="A22" s="108">
        <v>10</v>
      </c>
      <c r="B22" s="109" t="s">
        <v>47</v>
      </c>
      <c r="C22" s="4">
        <v>3999</v>
      </c>
      <c r="D22" s="109" t="s">
        <v>39</v>
      </c>
      <c r="E22" s="109">
        <v>225</v>
      </c>
      <c r="F22" s="109"/>
      <c r="G22" s="109"/>
      <c r="H22" s="91">
        <v>2</v>
      </c>
      <c r="I22" s="91">
        <v>2</v>
      </c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12"/>
      <c r="Y22" s="90">
        <f t="shared" si="0"/>
        <v>4</v>
      </c>
      <c r="AA22" s="96">
        <f t="shared" si="1"/>
        <v>0</v>
      </c>
    </row>
    <row r="23" spans="1:27" x14ac:dyDescent="0.25">
      <c r="A23" s="108">
        <v>11</v>
      </c>
      <c r="B23" s="109" t="s">
        <v>11</v>
      </c>
      <c r="C23" s="4">
        <v>1650</v>
      </c>
      <c r="D23" s="109" t="s">
        <v>39</v>
      </c>
      <c r="E23" s="109">
        <v>5</v>
      </c>
      <c r="F23" s="109"/>
      <c r="G23" s="109"/>
      <c r="H23" s="91"/>
      <c r="I23" s="91"/>
      <c r="J23" s="117" t="s">
        <v>137</v>
      </c>
      <c r="K23" s="117" t="s">
        <v>137</v>
      </c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118" t="s">
        <v>153</v>
      </c>
      <c r="Y23" s="90">
        <f t="shared" si="0"/>
        <v>0</v>
      </c>
      <c r="AA23" s="96">
        <f t="shared" si="1"/>
        <v>0</v>
      </c>
    </row>
    <row r="24" spans="1:27" x14ac:dyDescent="0.25">
      <c r="A24" s="108">
        <v>12</v>
      </c>
      <c r="B24" s="109" t="s">
        <v>12</v>
      </c>
      <c r="C24" s="120"/>
      <c r="D24" s="109" t="s">
        <v>39</v>
      </c>
      <c r="E24" s="109">
        <v>95</v>
      </c>
      <c r="F24" s="109"/>
      <c r="G24" s="109"/>
      <c r="H24" s="91"/>
      <c r="I24" s="91"/>
      <c r="J24" s="93"/>
      <c r="K24" s="93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>
        <v>3</v>
      </c>
      <c r="W24" s="91"/>
      <c r="X24" s="121">
        <v>-6</v>
      </c>
      <c r="Y24" s="90">
        <f t="shared" ref="Y24" si="3">SUM(H24:X24)</f>
        <v>-3</v>
      </c>
      <c r="AA24" s="96">
        <f t="shared" si="1"/>
        <v>0</v>
      </c>
    </row>
    <row r="25" spans="1:27" x14ac:dyDescent="0.25">
      <c r="A25" s="99"/>
      <c r="X25"/>
      <c r="Y25"/>
      <c r="Z25"/>
    </row>
    <row r="26" spans="1:27" x14ac:dyDescent="0.25">
      <c r="X26"/>
      <c r="Y26"/>
      <c r="Z26"/>
    </row>
    <row r="27" spans="1:27" x14ac:dyDescent="0.25">
      <c r="X27"/>
      <c r="Y27"/>
      <c r="Z27"/>
    </row>
    <row r="28" spans="1:27" x14ac:dyDescent="0.25">
      <c r="X28"/>
      <c r="Y28"/>
      <c r="Z28"/>
    </row>
    <row r="29" spans="1:27" x14ac:dyDescent="0.25">
      <c r="X29"/>
      <c r="Y29"/>
      <c r="Z29"/>
    </row>
  </sheetData>
  <sortState ref="A13:Z23">
    <sortCondition descending="1" ref="Y13:Y23"/>
  </sortState>
  <mergeCells count="20">
    <mergeCell ref="A1:Y2"/>
    <mergeCell ref="H3:I3"/>
    <mergeCell ref="L3:M3"/>
    <mergeCell ref="N3:O3"/>
    <mergeCell ref="R3:S3"/>
    <mergeCell ref="T3:U3"/>
    <mergeCell ref="X3:X5"/>
    <mergeCell ref="Y3:Y5"/>
    <mergeCell ref="H4:I4"/>
    <mergeCell ref="L4:M4"/>
    <mergeCell ref="N4:O4"/>
    <mergeCell ref="J3:K3"/>
    <mergeCell ref="R4:S4"/>
    <mergeCell ref="T4:U4"/>
    <mergeCell ref="P3:Q3"/>
    <mergeCell ref="P4:Q4"/>
    <mergeCell ref="A3:G4"/>
    <mergeCell ref="V3:W3"/>
    <mergeCell ref="J4:K4"/>
    <mergeCell ref="V4:W4"/>
  </mergeCells>
  <pageMargins left="0.7" right="0.7" top="0.75" bottom="0.75" header="0.3" footer="0.3"/>
  <pageSetup scale="4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zoomScaleNormal="100" workbookViewId="0">
      <selection activeCell="AA17" sqref="AA17"/>
    </sheetView>
  </sheetViews>
  <sheetFormatPr defaultColWidth="8.7109375" defaultRowHeight="15" x14ac:dyDescent="0.25"/>
  <cols>
    <col min="1" max="1" width="4.42578125" style="96" customWidth="1"/>
    <col min="2" max="2" width="30" style="96" customWidth="1"/>
    <col min="3" max="3" width="11.140625" style="97" customWidth="1"/>
    <col min="4" max="7" width="8.7109375" style="96" customWidth="1"/>
    <col min="8" max="21" width="4.28515625" style="116" customWidth="1"/>
    <col min="22" max="23" width="4.28515625" style="97" customWidth="1"/>
    <col min="24" max="24" width="4.140625" style="97" customWidth="1"/>
    <col min="25" max="16384" width="8.7109375" style="96"/>
  </cols>
  <sheetData>
    <row r="1" spans="1:27" ht="27" customHeight="1" x14ac:dyDescent="0.25">
      <c r="A1" s="128" t="s">
        <v>66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95"/>
      <c r="AA1" s="95"/>
    </row>
    <row r="2" spans="1:27" ht="20.25" customHeight="1" x14ac:dyDescent="0.25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95"/>
      <c r="AA2" s="95"/>
    </row>
    <row r="3" spans="1:27" ht="21.75" customHeight="1" x14ac:dyDescent="0.25">
      <c r="A3" s="127"/>
      <c r="B3" s="127"/>
      <c r="C3" s="127"/>
      <c r="D3" s="127"/>
      <c r="E3" s="127"/>
      <c r="F3" s="127"/>
      <c r="G3" s="127"/>
      <c r="H3" s="126" t="s">
        <v>51</v>
      </c>
      <c r="I3" s="126"/>
      <c r="J3" s="126" t="s">
        <v>106</v>
      </c>
      <c r="K3" s="126"/>
      <c r="L3" s="126" t="s">
        <v>51</v>
      </c>
      <c r="M3" s="126"/>
      <c r="N3" s="126" t="s">
        <v>100</v>
      </c>
      <c r="O3" s="126"/>
      <c r="P3" s="126" t="s">
        <v>51</v>
      </c>
      <c r="Q3" s="126"/>
      <c r="R3" s="126" t="s">
        <v>102</v>
      </c>
      <c r="S3" s="126"/>
      <c r="T3" s="126" t="s">
        <v>51</v>
      </c>
      <c r="U3" s="126"/>
      <c r="V3" s="126" t="s">
        <v>51</v>
      </c>
      <c r="W3" s="126"/>
      <c r="X3" s="130" t="s">
        <v>50</v>
      </c>
      <c r="Y3" s="129" t="s">
        <v>3</v>
      </c>
    </row>
    <row r="4" spans="1:27" ht="19.5" customHeight="1" x14ac:dyDescent="0.25">
      <c r="A4" s="127"/>
      <c r="B4" s="127"/>
      <c r="C4" s="127"/>
      <c r="D4" s="127"/>
      <c r="E4" s="127"/>
      <c r="F4" s="127"/>
      <c r="G4" s="127"/>
      <c r="H4" s="125" t="s">
        <v>52</v>
      </c>
      <c r="I4" s="125"/>
      <c r="J4" s="125" t="s">
        <v>116</v>
      </c>
      <c r="K4" s="125"/>
      <c r="L4" s="125" t="s">
        <v>97</v>
      </c>
      <c r="M4" s="125"/>
      <c r="N4" s="125" t="s">
        <v>101</v>
      </c>
      <c r="O4" s="125"/>
      <c r="P4" s="125" t="s">
        <v>107</v>
      </c>
      <c r="Q4" s="125"/>
      <c r="R4" s="125" t="s">
        <v>103</v>
      </c>
      <c r="S4" s="125"/>
      <c r="T4" s="125" t="s">
        <v>104</v>
      </c>
      <c r="U4" s="125"/>
      <c r="V4" s="125" t="s">
        <v>120</v>
      </c>
      <c r="W4" s="125"/>
      <c r="X4" s="130"/>
      <c r="Y4" s="129"/>
    </row>
    <row r="5" spans="1:27" s="98" customFormat="1" ht="45" customHeight="1" x14ac:dyDescent="0.25">
      <c r="A5" s="101" t="s">
        <v>0</v>
      </c>
      <c r="B5" s="90" t="s">
        <v>1</v>
      </c>
      <c r="C5" s="102" t="s">
        <v>6</v>
      </c>
      <c r="D5" s="103" t="s">
        <v>7</v>
      </c>
      <c r="E5" s="103" t="s">
        <v>14</v>
      </c>
      <c r="F5" s="103" t="s">
        <v>9</v>
      </c>
      <c r="G5" s="103" t="s">
        <v>10</v>
      </c>
      <c r="H5" s="104">
        <v>1</v>
      </c>
      <c r="I5" s="104">
        <v>2</v>
      </c>
      <c r="J5" s="104">
        <v>1</v>
      </c>
      <c r="K5" s="104">
        <v>2</v>
      </c>
      <c r="L5" s="104">
        <v>1</v>
      </c>
      <c r="M5" s="104">
        <v>2</v>
      </c>
      <c r="N5" s="104">
        <v>1</v>
      </c>
      <c r="O5" s="104">
        <v>2</v>
      </c>
      <c r="P5" s="104">
        <v>1</v>
      </c>
      <c r="Q5" s="104">
        <v>2</v>
      </c>
      <c r="R5" s="104">
        <v>1</v>
      </c>
      <c r="S5" s="104">
        <v>2</v>
      </c>
      <c r="T5" s="104">
        <v>1</v>
      </c>
      <c r="U5" s="104">
        <v>2</v>
      </c>
      <c r="V5" s="104">
        <v>3</v>
      </c>
      <c r="W5" s="104">
        <v>4</v>
      </c>
      <c r="X5" s="130"/>
      <c r="Y5" s="129"/>
    </row>
    <row r="6" spans="1:27" x14ac:dyDescent="0.25">
      <c r="A6" s="105"/>
      <c r="B6" s="106" t="s">
        <v>149</v>
      </c>
      <c r="C6" s="85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7"/>
    </row>
    <row r="7" spans="1:27" x14ac:dyDescent="0.25">
      <c r="A7" s="108">
        <v>1</v>
      </c>
      <c r="B7" s="109" t="s">
        <v>58</v>
      </c>
      <c r="C7" s="4">
        <v>4281</v>
      </c>
      <c r="D7" s="109" t="s">
        <v>56</v>
      </c>
      <c r="E7" s="109">
        <v>65</v>
      </c>
      <c r="F7" s="109"/>
      <c r="G7" s="109"/>
      <c r="H7" s="91">
        <v>9</v>
      </c>
      <c r="I7" s="91">
        <v>9</v>
      </c>
      <c r="J7" s="117" t="s">
        <v>130</v>
      </c>
      <c r="K7" s="117" t="s">
        <v>130</v>
      </c>
      <c r="L7" s="91"/>
      <c r="M7" s="91"/>
      <c r="N7" s="91"/>
      <c r="O7" s="91"/>
      <c r="P7" s="91"/>
      <c r="Q7" s="91"/>
      <c r="R7" s="113"/>
      <c r="S7" s="113"/>
      <c r="T7" s="113">
        <v>9</v>
      </c>
      <c r="U7" s="113">
        <v>9</v>
      </c>
      <c r="V7" s="12"/>
      <c r="W7" s="12"/>
      <c r="X7" s="118" t="s">
        <v>153</v>
      </c>
      <c r="Y7" s="90">
        <f t="shared" ref="Y7:Y15" si="0">SUM(H7:X7)</f>
        <v>36</v>
      </c>
      <c r="AA7" s="96">
        <f t="shared" ref="AA7:AA15" si="1">COUNTIF(H7:W7,  9)+COUNTIF(H7:W7, 4.5)</f>
        <v>4</v>
      </c>
    </row>
    <row r="8" spans="1:27" x14ac:dyDescent="0.25">
      <c r="A8" s="108">
        <v>2</v>
      </c>
      <c r="B8" s="109" t="s">
        <v>61</v>
      </c>
      <c r="C8" s="4">
        <v>1438</v>
      </c>
      <c r="D8" s="109" t="s">
        <v>56</v>
      </c>
      <c r="E8" s="109">
        <v>13</v>
      </c>
      <c r="F8" s="109"/>
      <c r="G8" s="109"/>
      <c r="H8" s="91" t="s">
        <v>118</v>
      </c>
      <c r="I8" s="91">
        <v>1</v>
      </c>
      <c r="J8" s="91"/>
      <c r="K8" s="91"/>
      <c r="L8" s="91">
        <v>4.5</v>
      </c>
      <c r="M8" s="91">
        <v>4.5</v>
      </c>
      <c r="N8" s="91"/>
      <c r="O8" s="91"/>
      <c r="P8" s="91">
        <v>4.5</v>
      </c>
      <c r="Q8" s="91">
        <v>4.5</v>
      </c>
      <c r="R8" s="91"/>
      <c r="S8" s="113"/>
      <c r="T8" s="113">
        <v>4</v>
      </c>
      <c r="U8" s="113">
        <v>3</v>
      </c>
      <c r="V8" s="12"/>
      <c r="W8" s="12"/>
      <c r="X8" s="12"/>
      <c r="Y8" s="90">
        <f t="shared" si="0"/>
        <v>26</v>
      </c>
      <c r="AA8" s="96">
        <f t="shared" si="1"/>
        <v>4</v>
      </c>
    </row>
    <row r="9" spans="1:27" x14ac:dyDescent="0.25">
      <c r="A9" s="108">
        <v>3</v>
      </c>
      <c r="B9" s="109" t="s">
        <v>57</v>
      </c>
      <c r="C9" s="4"/>
      <c r="D9" s="109" t="s">
        <v>56</v>
      </c>
      <c r="E9" s="109">
        <v>88</v>
      </c>
      <c r="F9" s="109"/>
      <c r="G9" s="109"/>
      <c r="H9" s="91">
        <v>4</v>
      </c>
      <c r="I9" s="91">
        <v>2</v>
      </c>
      <c r="J9" s="91"/>
      <c r="K9" s="91"/>
      <c r="L9" s="91"/>
      <c r="M9" s="91"/>
      <c r="N9" s="91"/>
      <c r="O9" s="91"/>
      <c r="P9" s="91"/>
      <c r="Q9" s="91"/>
      <c r="R9" s="91"/>
      <c r="S9" s="113"/>
      <c r="T9" s="113">
        <v>6</v>
      </c>
      <c r="U9" s="113">
        <v>6</v>
      </c>
      <c r="V9" s="12"/>
      <c r="W9" s="12"/>
      <c r="X9" s="12"/>
      <c r="Y9" s="90">
        <f t="shared" si="0"/>
        <v>18</v>
      </c>
      <c r="AA9" s="96">
        <f t="shared" si="1"/>
        <v>0</v>
      </c>
    </row>
    <row r="10" spans="1:27" x14ac:dyDescent="0.25">
      <c r="A10" s="108">
        <v>4</v>
      </c>
      <c r="B10" s="109" t="s">
        <v>60</v>
      </c>
      <c r="C10" s="4"/>
      <c r="D10" s="109" t="s">
        <v>56</v>
      </c>
      <c r="E10" s="109">
        <v>57</v>
      </c>
      <c r="F10" s="109"/>
      <c r="G10" s="109"/>
      <c r="H10" s="91">
        <v>6</v>
      </c>
      <c r="I10" s="91">
        <v>6</v>
      </c>
      <c r="J10" s="91"/>
      <c r="K10" s="91"/>
      <c r="L10" s="91"/>
      <c r="M10" s="91"/>
      <c r="N10" s="91"/>
      <c r="O10" s="91"/>
      <c r="P10" s="91"/>
      <c r="Q10" s="91"/>
      <c r="R10" s="91"/>
      <c r="S10" s="113"/>
      <c r="T10" s="113"/>
      <c r="U10" s="113"/>
      <c r="V10" s="12"/>
      <c r="W10" s="12"/>
      <c r="X10" s="12"/>
      <c r="Y10" s="90">
        <f t="shared" si="0"/>
        <v>12</v>
      </c>
      <c r="AA10" s="96">
        <f t="shared" si="1"/>
        <v>0</v>
      </c>
    </row>
    <row r="11" spans="1:27" x14ac:dyDescent="0.25">
      <c r="A11" s="108">
        <v>5</v>
      </c>
      <c r="B11" s="109" t="s">
        <v>62</v>
      </c>
      <c r="C11" s="4">
        <v>3758</v>
      </c>
      <c r="D11" s="109" t="s">
        <v>56</v>
      </c>
      <c r="E11" s="109">
        <v>207</v>
      </c>
      <c r="F11" s="109"/>
      <c r="G11" s="109"/>
      <c r="H11" s="91">
        <v>1</v>
      </c>
      <c r="I11" s="91">
        <v>3</v>
      </c>
      <c r="J11" s="117" t="s">
        <v>129</v>
      </c>
      <c r="K11" s="117" t="s">
        <v>118</v>
      </c>
      <c r="L11" s="91"/>
      <c r="M11" s="92"/>
      <c r="N11" s="91"/>
      <c r="O11" s="91"/>
      <c r="P11" s="91"/>
      <c r="Q11" s="91"/>
      <c r="R11" s="91"/>
      <c r="S11" s="113"/>
      <c r="T11" s="113" t="s">
        <v>118</v>
      </c>
      <c r="U11" s="113">
        <v>4</v>
      </c>
      <c r="V11" s="12"/>
      <c r="W11" s="12"/>
      <c r="X11" s="118" t="s">
        <v>153</v>
      </c>
      <c r="Y11" s="90">
        <f t="shared" si="0"/>
        <v>8</v>
      </c>
      <c r="AA11" s="96">
        <f t="shared" si="1"/>
        <v>0</v>
      </c>
    </row>
    <row r="12" spans="1:27" x14ac:dyDescent="0.25">
      <c r="A12" s="108">
        <v>6</v>
      </c>
      <c r="B12" s="109" t="s">
        <v>74</v>
      </c>
      <c r="C12" s="4"/>
      <c r="D12" s="109" t="s">
        <v>56</v>
      </c>
      <c r="E12" s="109">
        <v>15</v>
      </c>
      <c r="F12" s="109"/>
      <c r="G12" s="109"/>
      <c r="H12" s="91"/>
      <c r="I12" s="91"/>
      <c r="J12" s="91"/>
      <c r="K12" s="91"/>
      <c r="L12" s="91"/>
      <c r="M12" s="91"/>
      <c r="N12" s="91"/>
      <c r="O12" s="91"/>
      <c r="P12" s="91">
        <v>3</v>
      </c>
      <c r="Q12" s="91">
        <v>3</v>
      </c>
      <c r="R12" s="91"/>
      <c r="S12" s="113"/>
      <c r="T12" s="113"/>
      <c r="U12" s="113"/>
      <c r="V12" s="12"/>
      <c r="W12" s="12"/>
      <c r="X12" s="12"/>
      <c r="Y12" s="90">
        <f t="shared" si="0"/>
        <v>6</v>
      </c>
      <c r="AA12" s="96">
        <f t="shared" si="1"/>
        <v>0</v>
      </c>
    </row>
    <row r="13" spans="1:27" x14ac:dyDescent="0.25">
      <c r="A13" s="108">
        <v>7</v>
      </c>
      <c r="B13" s="109" t="s">
        <v>55</v>
      </c>
      <c r="C13" s="4">
        <v>3954</v>
      </c>
      <c r="D13" s="109" t="s">
        <v>56</v>
      </c>
      <c r="E13" s="109">
        <v>10</v>
      </c>
      <c r="F13" s="109"/>
      <c r="G13" s="109"/>
      <c r="H13" s="91">
        <v>2</v>
      </c>
      <c r="I13" s="91">
        <v>4</v>
      </c>
      <c r="J13" s="91"/>
      <c r="K13" s="91"/>
      <c r="L13" s="92"/>
      <c r="M13" s="91"/>
      <c r="N13" s="91"/>
      <c r="O13" s="91"/>
      <c r="P13" s="91"/>
      <c r="Q13" s="91"/>
      <c r="R13" s="91"/>
      <c r="S13" s="113"/>
      <c r="T13" s="113"/>
      <c r="U13" s="113"/>
      <c r="V13" s="12"/>
      <c r="W13" s="12"/>
      <c r="X13" s="12"/>
      <c r="Y13" s="90">
        <f t="shared" si="0"/>
        <v>6</v>
      </c>
      <c r="AA13" s="96">
        <f t="shared" si="1"/>
        <v>0</v>
      </c>
    </row>
    <row r="14" spans="1:27" x14ac:dyDescent="0.25">
      <c r="A14" s="108">
        <v>8</v>
      </c>
      <c r="B14" s="109" t="s">
        <v>65</v>
      </c>
      <c r="C14" s="4"/>
      <c r="D14" s="109" t="s">
        <v>56</v>
      </c>
      <c r="E14" s="109">
        <v>177</v>
      </c>
      <c r="F14" s="109"/>
      <c r="G14" s="109"/>
      <c r="H14" s="91" t="s">
        <v>118</v>
      </c>
      <c r="I14" s="91" t="s">
        <v>118</v>
      </c>
      <c r="J14" s="91"/>
      <c r="K14" s="91"/>
      <c r="L14" s="91" t="s">
        <v>118</v>
      </c>
      <c r="M14" s="91" t="s">
        <v>118</v>
      </c>
      <c r="N14" s="91"/>
      <c r="O14" s="91"/>
      <c r="P14" s="91">
        <v>2</v>
      </c>
      <c r="Q14" s="91">
        <v>2</v>
      </c>
      <c r="R14" s="91"/>
      <c r="S14" s="113"/>
      <c r="T14" s="113"/>
      <c r="U14" s="113"/>
      <c r="V14" s="12"/>
      <c r="W14" s="12"/>
      <c r="X14" s="12"/>
      <c r="Y14" s="90">
        <f t="shared" si="0"/>
        <v>4</v>
      </c>
      <c r="AA14" s="96">
        <f t="shared" si="1"/>
        <v>0</v>
      </c>
    </row>
    <row r="15" spans="1:27" x14ac:dyDescent="0.25">
      <c r="A15" s="108">
        <v>9</v>
      </c>
      <c r="B15" s="109" t="s">
        <v>59</v>
      </c>
      <c r="C15" s="4"/>
      <c r="D15" s="109" t="s">
        <v>56</v>
      </c>
      <c r="E15" s="109">
        <v>23</v>
      </c>
      <c r="F15" s="109"/>
      <c r="G15" s="109"/>
      <c r="H15" s="91">
        <v>3</v>
      </c>
      <c r="I15" s="91" t="s">
        <v>123</v>
      </c>
      <c r="J15" s="117" t="s">
        <v>128</v>
      </c>
      <c r="K15" s="117" t="s">
        <v>128</v>
      </c>
      <c r="L15" s="91"/>
      <c r="M15" s="91"/>
      <c r="N15" s="91"/>
      <c r="O15" s="91"/>
      <c r="P15" s="91"/>
      <c r="Q15" s="91"/>
      <c r="R15" s="91"/>
      <c r="S15" s="113"/>
      <c r="T15" s="113"/>
      <c r="U15" s="113"/>
      <c r="V15" s="12"/>
      <c r="W15" s="12"/>
      <c r="X15" s="118" t="s">
        <v>153</v>
      </c>
      <c r="Y15" s="90">
        <f t="shared" si="0"/>
        <v>3</v>
      </c>
      <c r="AA15" s="96">
        <f t="shared" si="1"/>
        <v>2</v>
      </c>
    </row>
    <row r="16" spans="1:27" x14ac:dyDescent="0.25">
      <c r="A16" s="105"/>
      <c r="B16" s="106" t="s">
        <v>150</v>
      </c>
      <c r="C16" s="85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86"/>
    </row>
    <row r="17" spans="1:27" x14ac:dyDescent="0.25">
      <c r="A17" s="108">
        <v>1</v>
      </c>
      <c r="B17" s="109" t="s">
        <v>63</v>
      </c>
      <c r="C17" s="4">
        <v>3018</v>
      </c>
      <c r="D17" s="109" t="s">
        <v>126</v>
      </c>
      <c r="E17" s="109">
        <v>143</v>
      </c>
      <c r="F17" s="109"/>
      <c r="G17" s="109"/>
      <c r="H17" s="91">
        <v>4.5</v>
      </c>
      <c r="I17" s="91">
        <v>4.5</v>
      </c>
      <c r="J17" s="91"/>
      <c r="K17" s="91"/>
      <c r="L17" s="91"/>
      <c r="M17" s="91"/>
      <c r="N17" s="91"/>
      <c r="O17" s="91"/>
      <c r="P17" s="91"/>
      <c r="Q17" s="91"/>
      <c r="R17" s="91"/>
      <c r="S17" s="113"/>
      <c r="T17" s="113"/>
      <c r="U17" s="113"/>
      <c r="V17" s="12"/>
      <c r="W17" s="12"/>
      <c r="X17" s="12"/>
      <c r="Y17" s="90">
        <f>SUM(H17:X17)</f>
        <v>9</v>
      </c>
      <c r="AA17" s="96">
        <f>COUNTIF(H17:W17,  9)+COUNTIF(H17:W17, 4.5)</f>
        <v>2</v>
      </c>
    </row>
    <row r="18" spans="1:27" x14ac:dyDescent="0.25">
      <c r="A18" s="108">
        <v>2</v>
      </c>
      <c r="B18" s="109" t="s">
        <v>64</v>
      </c>
      <c r="C18" s="4"/>
      <c r="D18" s="109" t="s">
        <v>126</v>
      </c>
      <c r="E18" s="109">
        <v>19</v>
      </c>
      <c r="F18" s="109"/>
      <c r="G18" s="109"/>
      <c r="H18" s="91">
        <v>3</v>
      </c>
      <c r="I18" s="91">
        <v>3</v>
      </c>
      <c r="J18" s="117" t="s">
        <v>131</v>
      </c>
      <c r="K18" s="117" t="s">
        <v>131</v>
      </c>
      <c r="L18" s="91"/>
      <c r="M18" s="91"/>
      <c r="N18" s="91"/>
      <c r="O18" s="91"/>
      <c r="P18" s="91"/>
      <c r="Q18" s="91"/>
      <c r="R18" s="91"/>
      <c r="S18" s="113"/>
      <c r="T18" s="113"/>
      <c r="U18" s="113"/>
      <c r="V18" s="12"/>
      <c r="W18" s="12"/>
      <c r="X18" s="118" t="s">
        <v>153</v>
      </c>
      <c r="Y18" s="90">
        <f>SUM(H18:X18)</f>
        <v>6</v>
      </c>
      <c r="AA18" s="96">
        <f>COUNTIF(H18:W18,  9)+COUNTIF(H18:W18, 4.5)</f>
        <v>2</v>
      </c>
    </row>
    <row r="19" spans="1:27" x14ac:dyDescent="0.25">
      <c r="A19" s="108">
        <v>3</v>
      </c>
      <c r="B19" s="109" t="s">
        <v>58</v>
      </c>
      <c r="C19" s="120"/>
      <c r="D19" s="109" t="s">
        <v>126</v>
      </c>
      <c r="E19" s="109">
        <v>60</v>
      </c>
      <c r="F19" s="109"/>
      <c r="G19" s="109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113"/>
      <c r="T19" s="113"/>
      <c r="U19" s="113"/>
      <c r="V19" s="113"/>
      <c r="W19" s="113">
        <v>4.5</v>
      </c>
      <c r="X19" s="12"/>
      <c r="Y19" s="90">
        <f t="shared" ref="Y19:Y20" si="2">SUM(H19:X19)</f>
        <v>4.5</v>
      </c>
      <c r="AA19" s="96">
        <f>COUNTIF(H19:W19,  9)+COUNTIF(H19:W19, 4.5)</f>
        <v>1</v>
      </c>
    </row>
    <row r="20" spans="1:27" x14ac:dyDescent="0.25">
      <c r="A20" s="108">
        <v>4</v>
      </c>
      <c r="B20" s="109" t="s">
        <v>62</v>
      </c>
      <c r="C20" s="120"/>
      <c r="D20" s="109" t="s">
        <v>126</v>
      </c>
      <c r="E20" s="109">
        <v>60</v>
      </c>
      <c r="F20" s="109"/>
      <c r="G20" s="109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113"/>
      <c r="T20" s="113"/>
      <c r="U20" s="113"/>
      <c r="V20" s="113">
        <v>4.5</v>
      </c>
      <c r="W20" s="113"/>
      <c r="X20" s="12"/>
      <c r="Y20" s="90">
        <f t="shared" si="2"/>
        <v>4.5</v>
      </c>
      <c r="AA20" s="96">
        <f>COUNTIF(H20:W20,  9)+COUNTIF(H20:W20, 4.5)</f>
        <v>1</v>
      </c>
    </row>
    <row r="21" spans="1:27" x14ac:dyDescent="0.25">
      <c r="X21" s="100"/>
    </row>
    <row r="22" spans="1:27" x14ac:dyDescent="0.25">
      <c r="X22" s="100"/>
    </row>
  </sheetData>
  <sortState ref="A9:AJ18">
    <sortCondition descending="1" ref="Y9:Y18"/>
  </sortState>
  <mergeCells count="20">
    <mergeCell ref="J4:K4"/>
    <mergeCell ref="V4:W4"/>
    <mergeCell ref="L4:M4"/>
    <mergeCell ref="N4:O4"/>
    <mergeCell ref="P4:Q4"/>
    <mergeCell ref="R4:S4"/>
    <mergeCell ref="T4:U4"/>
    <mergeCell ref="A3:G4"/>
    <mergeCell ref="A1:Y2"/>
    <mergeCell ref="H3:I3"/>
    <mergeCell ref="J3:K3"/>
    <mergeCell ref="L3:M3"/>
    <mergeCell ref="N3:O3"/>
    <mergeCell ref="P3:Q3"/>
    <mergeCell ref="R3:S3"/>
    <mergeCell ref="T3:U3"/>
    <mergeCell ref="X3:X5"/>
    <mergeCell ref="V3:W3"/>
    <mergeCell ref="Y3:Y5"/>
    <mergeCell ref="H4:I4"/>
  </mergeCells>
  <pageMargins left="0.7" right="0.7" top="0.75" bottom="0.75" header="0.3" footer="0.3"/>
  <pageSetup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9"/>
  <sheetViews>
    <sheetView zoomScaleNormal="100" workbookViewId="0">
      <selection activeCell="AA31" sqref="AA31"/>
    </sheetView>
  </sheetViews>
  <sheetFormatPr defaultColWidth="8.7109375" defaultRowHeight="15" x14ac:dyDescent="0.25"/>
  <cols>
    <col min="1" max="1" width="4.42578125" style="96" customWidth="1"/>
    <col min="2" max="2" width="30" style="96" customWidth="1"/>
    <col min="3" max="3" width="11.140625" style="97" customWidth="1"/>
    <col min="4" max="7" width="8.7109375" style="96" customWidth="1"/>
    <col min="8" max="21" width="4.42578125" style="116" customWidth="1"/>
    <col min="22" max="23" width="4.42578125" style="97" customWidth="1"/>
    <col min="24" max="24" width="4.140625" style="97" customWidth="1"/>
    <col min="25" max="16384" width="8.7109375" style="96"/>
  </cols>
  <sheetData>
    <row r="1" spans="1:27" ht="27" customHeight="1" x14ac:dyDescent="0.25">
      <c r="A1" s="128" t="s">
        <v>81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95"/>
      <c r="AA1" s="95"/>
    </row>
    <row r="2" spans="1:27" ht="20.25" customHeight="1" x14ac:dyDescent="0.25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95"/>
      <c r="AA2" s="95"/>
    </row>
    <row r="3" spans="1:27" ht="21.75" customHeight="1" x14ac:dyDescent="0.25">
      <c r="A3" s="127"/>
      <c r="B3" s="127"/>
      <c r="C3" s="127"/>
      <c r="D3" s="127"/>
      <c r="E3" s="127"/>
      <c r="F3" s="127"/>
      <c r="G3" s="127"/>
      <c r="H3" s="126" t="s">
        <v>51</v>
      </c>
      <c r="I3" s="126"/>
      <c r="J3" s="126" t="s">
        <v>106</v>
      </c>
      <c r="K3" s="126"/>
      <c r="L3" s="126" t="s">
        <v>51</v>
      </c>
      <c r="M3" s="126"/>
      <c r="N3" s="126" t="s">
        <v>100</v>
      </c>
      <c r="O3" s="126"/>
      <c r="P3" s="126" t="s">
        <v>51</v>
      </c>
      <c r="Q3" s="126"/>
      <c r="R3" s="126" t="s">
        <v>102</v>
      </c>
      <c r="S3" s="126"/>
      <c r="T3" s="126" t="s">
        <v>51</v>
      </c>
      <c r="U3" s="126"/>
      <c r="V3" s="126" t="s">
        <v>51</v>
      </c>
      <c r="W3" s="126"/>
      <c r="X3" s="130" t="s">
        <v>50</v>
      </c>
      <c r="Y3" s="129" t="s">
        <v>3</v>
      </c>
    </row>
    <row r="4" spans="1:27" ht="19.5" customHeight="1" x14ac:dyDescent="0.25">
      <c r="A4" s="127"/>
      <c r="B4" s="127"/>
      <c r="C4" s="127"/>
      <c r="D4" s="127"/>
      <c r="E4" s="127"/>
      <c r="F4" s="127"/>
      <c r="G4" s="127"/>
      <c r="H4" s="125" t="s">
        <v>52</v>
      </c>
      <c r="I4" s="125"/>
      <c r="J4" s="125" t="s">
        <v>116</v>
      </c>
      <c r="K4" s="125"/>
      <c r="L4" s="125" t="s">
        <v>97</v>
      </c>
      <c r="M4" s="125"/>
      <c r="N4" s="125" t="s">
        <v>101</v>
      </c>
      <c r="O4" s="125"/>
      <c r="P4" s="125" t="s">
        <v>107</v>
      </c>
      <c r="Q4" s="125"/>
      <c r="R4" s="125" t="s">
        <v>103</v>
      </c>
      <c r="S4" s="125"/>
      <c r="T4" s="125" t="s">
        <v>104</v>
      </c>
      <c r="U4" s="125"/>
      <c r="V4" s="125" t="s">
        <v>120</v>
      </c>
      <c r="W4" s="125"/>
      <c r="X4" s="130"/>
      <c r="Y4" s="129"/>
    </row>
    <row r="5" spans="1:27" s="98" customFormat="1" ht="45" customHeight="1" x14ac:dyDescent="0.25">
      <c r="A5" s="101" t="s">
        <v>0</v>
      </c>
      <c r="B5" s="90" t="s">
        <v>1</v>
      </c>
      <c r="C5" s="102" t="s">
        <v>6</v>
      </c>
      <c r="D5" s="103" t="s">
        <v>7</v>
      </c>
      <c r="E5" s="103" t="s">
        <v>14</v>
      </c>
      <c r="F5" s="103" t="s">
        <v>9</v>
      </c>
      <c r="G5" s="103" t="s">
        <v>10</v>
      </c>
      <c r="H5" s="104">
        <v>1</v>
      </c>
      <c r="I5" s="104">
        <v>2</v>
      </c>
      <c r="J5" s="104">
        <v>1</v>
      </c>
      <c r="K5" s="104">
        <v>2</v>
      </c>
      <c r="L5" s="104">
        <v>1</v>
      </c>
      <c r="M5" s="104">
        <v>2</v>
      </c>
      <c r="N5" s="104">
        <v>1</v>
      </c>
      <c r="O5" s="104">
        <v>2</v>
      </c>
      <c r="P5" s="104">
        <v>1</v>
      </c>
      <c r="Q5" s="104">
        <v>2</v>
      </c>
      <c r="R5" s="104">
        <v>1</v>
      </c>
      <c r="S5" s="104">
        <v>2</v>
      </c>
      <c r="T5" s="104">
        <v>1</v>
      </c>
      <c r="U5" s="104">
        <v>2</v>
      </c>
      <c r="V5" s="104">
        <v>3</v>
      </c>
      <c r="W5" s="104">
        <v>4</v>
      </c>
      <c r="X5" s="130"/>
      <c r="Y5" s="129"/>
    </row>
    <row r="6" spans="1:27" x14ac:dyDescent="0.25">
      <c r="A6" s="105"/>
      <c r="B6" s="106" t="s">
        <v>143</v>
      </c>
      <c r="C6" s="85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7"/>
    </row>
    <row r="7" spans="1:27" x14ac:dyDescent="0.25">
      <c r="A7" s="108">
        <v>1</v>
      </c>
      <c r="B7" s="109" t="s">
        <v>58</v>
      </c>
      <c r="C7" s="4">
        <v>4281</v>
      </c>
      <c r="D7" s="109" t="s">
        <v>144</v>
      </c>
      <c r="E7" s="109">
        <v>18</v>
      </c>
      <c r="F7" s="109"/>
      <c r="G7" s="109"/>
      <c r="H7" s="91">
        <v>6</v>
      </c>
      <c r="I7" s="91">
        <v>6</v>
      </c>
      <c r="J7" s="117" t="s">
        <v>137</v>
      </c>
      <c r="K7" s="119" t="s">
        <v>119</v>
      </c>
      <c r="L7" s="91"/>
      <c r="M7" s="91"/>
      <c r="N7" s="91"/>
      <c r="O7" s="91"/>
      <c r="P7" s="91"/>
      <c r="Q7" s="91"/>
      <c r="R7" s="113"/>
      <c r="S7" s="113"/>
      <c r="T7" s="113">
        <v>9</v>
      </c>
      <c r="U7" s="113">
        <v>4.5</v>
      </c>
      <c r="V7" s="12"/>
      <c r="W7" s="12"/>
      <c r="X7" s="118" t="s">
        <v>153</v>
      </c>
      <c r="Y7" s="90">
        <f t="shared" ref="Y7:Y14" si="0">SUM(H7:X7)</f>
        <v>25.5</v>
      </c>
      <c r="AA7" s="96">
        <f t="shared" ref="AA7:AA14" si="1">COUNTIF(H7:W7,  9)+COUNTIF(H7:W7, 4.5)</f>
        <v>2</v>
      </c>
    </row>
    <row r="8" spans="1:27" x14ac:dyDescent="0.25">
      <c r="A8" s="108">
        <v>2</v>
      </c>
      <c r="B8" s="109" t="s">
        <v>68</v>
      </c>
      <c r="C8" s="4">
        <v>4235</v>
      </c>
      <c r="D8" s="109" t="s">
        <v>144</v>
      </c>
      <c r="E8" s="109">
        <v>1</v>
      </c>
      <c r="F8" s="109"/>
      <c r="G8" s="109"/>
      <c r="H8" s="91">
        <v>9</v>
      </c>
      <c r="I8" s="91">
        <v>9</v>
      </c>
      <c r="J8" s="91"/>
      <c r="K8" s="91"/>
      <c r="L8" s="91"/>
      <c r="M8" s="91"/>
      <c r="N8" s="91"/>
      <c r="O8" s="91"/>
      <c r="P8" s="91"/>
      <c r="Q8" s="91"/>
      <c r="R8" s="91"/>
      <c r="S8" s="113"/>
      <c r="T8" s="113"/>
      <c r="U8" s="113"/>
      <c r="V8" s="12"/>
      <c r="W8" s="12"/>
      <c r="X8" s="12"/>
      <c r="Y8" s="90">
        <f t="shared" si="0"/>
        <v>18</v>
      </c>
      <c r="AA8" s="96">
        <f t="shared" si="1"/>
        <v>2</v>
      </c>
    </row>
    <row r="9" spans="1:27" x14ac:dyDescent="0.25">
      <c r="A9" s="108">
        <v>3</v>
      </c>
      <c r="B9" s="109" t="s">
        <v>117</v>
      </c>
      <c r="C9" s="4"/>
      <c r="D9" s="109" t="s">
        <v>144</v>
      </c>
      <c r="E9" s="109">
        <v>5</v>
      </c>
      <c r="F9" s="109"/>
      <c r="G9" s="109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113"/>
      <c r="T9" s="113">
        <v>6</v>
      </c>
      <c r="U9" s="113">
        <v>3</v>
      </c>
      <c r="V9" s="12"/>
      <c r="W9" s="12"/>
      <c r="X9" s="12"/>
      <c r="Y9" s="90">
        <f t="shared" si="0"/>
        <v>9</v>
      </c>
      <c r="AA9" s="96">
        <f t="shared" si="1"/>
        <v>0</v>
      </c>
    </row>
    <row r="10" spans="1:27" x14ac:dyDescent="0.25">
      <c r="A10" s="108">
        <v>4</v>
      </c>
      <c r="B10" s="109" t="s">
        <v>74</v>
      </c>
      <c r="C10" s="4">
        <v>3752</v>
      </c>
      <c r="D10" s="109" t="s">
        <v>144</v>
      </c>
      <c r="E10" s="109">
        <v>11</v>
      </c>
      <c r="F10" s="109"/>
      <c r="G10" s="109"/>
      <c r="H10" s="91">
        <v>4</v>
      </c>
      <c r="I10" s="91">
        <v>4</v>
      </c>
      <c r="J10" s="91"/>
      <c r="K10" s="91"/>
      <c r="L10" s="91"/>
      <c r="M10" s="91"/>
      <c r="N10" s="91"/>
      <c r="O10" s="91"/>
      <c r="P10" s="91"/>
      <c r="Q10" s="91"/>
      <c r="R10" s="91"/>
      <c r="S10" s="113"/>
      <c r="T10" s="113"/>
      <c r="U10" s="113"/>
      <c r="V10" s="12"/>
      <c r="W10" s="12"/>
      <c r="X10" s="12"/>
      <c r="Y10" s="90">
        <f t="shared" si="0"/>
        <v>8</v>
      </c>
      <c r="AA10" s="96">
        <f t="shared" si="1"/>
        <v>0</v>
      </c>
    </row>
    <row r="11" spans="1:27" x14ac:dyDescent="0.25">
      <c r="A11" s="108">
        <v>5</v>
      </c>
      <c r="B11" s="109" t="s">
        <v>80</v>
      </c>
      <c r="C11" s="4">
        <v>2086</v>
      </c>
      <c r="D11" s="109" t="s">
        <v>144</v>
      </c>
      <c r="E11" s="109">
        <v>26</v>
      </c>
      <c r="F11" s="109"/>
      <c r="G11" s="109"/>
      <c r="H11" s="91">
        <v>6</v>
      </c>
      <c r="I11" s="91" t="s">
        <v>118</v>
      </c>
      <c r="J11" s="91"/>
      <c r="K11" s="91"/>
      <c r="L11" s="91"/>
      <c r="M11" s="91"/>
      <c r="N11" s="91"/>
      <c r="O11" s="91"/>
      <c r="P11" s="91"/>
      <c r="Q11" s="91"/>
      <c r="R11" s="91"/>
      <c r="S11" s="113"/>
      <c r="T11" s="113"/>
      <c r="U11" s="113"/>
      <c r="V11" s="12"/>
      <c r="W11" s="12"/>
      <c r="X11" s="12"/>
      <c r="Y11" s="90">
        <f t="shared" si="0"/>
        <v>6</v>
      </c>
      <c r="AA11" s="96">
        <f t="shared" si="1"/>
        <v>0</v>
      </c>
    </row>
    <row r="12" spans="1:27" x14ac:dyDescent="0.25">
      <c r="A12" s="108">
        <v>6</v>
      </c>
      <c r="B12" s="109" t="s">
        <v>76</v>
      </c>
      <c r="C12" s="4"/>
      <c r="D12" s="109" t="s">
        <v>144</v>
      </c>
      <c r="E12" s="109">
        <v>25</v>
      </c>
      <c r="F12" s="109"/>
      <c r="G12" s="109"/>
      <c r="H12" s="91">
        <v>3</v>
      </c>
      <c r="I12" s="91">
        <v>3</v>
      </c>
      <c r="J12" s="91"/>
      <c r="K12" s="91"/>
      <c r="L12" s="91"/>
      <c r="M12" s="91"/>
      <c r="N12" s="91"/>
      <c r="O12" s="91"/>
      <c r="P12" s="91"/>
      <c r="Q12" s="91"/>
      <c r="R12" s="91"/>
      <c r="S12" s="113"/>
      <c r="T12" s="113"/>
      <c r="U12" s="113"/>
      <c r="V12" s="12"/>
      <c r="W12" s="12"/>
      <c r="X12" s="12"/>
      <c r="Y12" s="90">
        <f t="shared" si="0"/>
        <v>6</v>
      </c>
      <c r="AA12" s="96">
        <f t="shared" si="1"/>
        <v>0</v>
      </c>
    </row>
    <row r="13" spans="1:27" x14ac:dyDescent="0.25">
      <c r="A13" s="108">
        <v>7</v>
      </c>
      <c r="B13" s="109" t="s">
        <v>69</v>
      </c>
      <c r="C13" s="4">
        <v>2332</v>
      </c>
      <c r="D13" s="109" t="s">
        <v>144</v>
      </c>
      <c r="E13" s="109">
        <v>8</v>
      </c>
      <c r="F13" s="109"/>
      <c r="G13" s="109"/>
      <c r="H13" s="91">
        <v>2</v>
      </c>
      <c r="I13" s="91">
        <v>2</v>
      </c>
      <c r="J13" s="117" t="s">
        <v>131</v>
      </c>
      <c r="K13" s="117" t="s">
        <v>131</v>
      </c>
      <c r="L13" s="91"/>
      <c r="M13" s="91"/>
      <c r="N13" s="91"/>
      <c r="O13" s="91"/>
      <c r="P13" s="91"/>
      <c r="Q13" s="91"/>
      <c r="R13" s="91"/>
      <c r="S13" s="113"/>
      <c r="T13" s="113"/>
      <c r="U13" s="113"/>
      <c r="V13" s="12"/>
      <c r="W13" s="12"/>
      <c r="X13" s="118" t="s">
        <v>153</v>
      </c>
      <c r="Y13" s="90">
        <f t="shared" si="0"/>
        <v>4</v>
      </c>
      <c r="AA13" s="96">
        <f t="shared" si="1"/>
        <v>2</v>
      </c>
    </row>
    <row r="14" spans="1:27" ht="13.5" customHeight="1" x14ac:dyDescent="0.25">
      <c r="A14" s="108">
        <v>8</v>
      </c>
      <c r="B14" s="109" t="s">
        <v>57</v>
      </c>
      <c r="C14" s="4"/>
      <c r="D14" s="109" t="s">
        <v>144</v>
      </c>
      <c r="E14" s="109">
        <v>8</v>
      </c>
      <c r="F14" s="109"/>
      <c r="G14" s="109"/>
      <c r="H14" s="91"/>
      <c r="I14" s="91"/>
      <c r="J14" s="91"/>
      <c r="K14" s="91"/>
      <c r="L14" s="91"/>
      <c r="M14" s="91"/>
      <c r="N14" s="92"/>
      <c r="O14" s="92"/>
      <c r="P14" s="91"/>
      <c r="Q14" s="91"/>
      <c r="R14" s="91"/>
      <c r="S14" s="113"/>
      <c r="T14" s="113" t="s">
        <v>118</v>
      </c>
      <c r="U14" s="113" t="s">
        <v>119</v>
      </c>
      <c r="V14" s="12"/>
      <c r="W14" s="12"/>
      <c r="X14" s="12"/>
      <c r="Y14" s="90">
        <f t="shared" si="0"/>
        <v>0</v>
      </c>
      <c r="AA14" s="96">
        <f t="shared" si="1"/>
        <v>0</v>
      </c>
    </row>
    <row r="15" spans="1:27" ht="15" customHeight="1" x14ac:dyDescent="0.25">
      <c r="A15" s="105"/>
      <c r="B15" s="106" t="s">
        <v>148</v>
      </c>
      <c r="C15" s="85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86"/>
    </row>
    <row r="16" spans="1:27" x14ac:dyDescent="0.25">
      <c r="A16" s="108">
        <v>1</v>
      </c>
      <c r="B16" s="109" t="s">
        <v>133</v>
      </c>
      <c r="C16" s="4"/>
      <c r="D16" s="109" t="s">
        <v>145</v>
      </c>
      <c r="E16" s="109">
        <v>72</v>
      </c>
      <c r="F16" s="109"/>
      <c r="G16" s="109"/>
      <c r="H16" s="91"/>
      <c r="I16" s="91"/>
      <c r="J16" s="117" t="s">
        <v>131</v>
      </c>
      <c r="K16" s="117" t="s">
        <v>131</v>
      </c>
      <c r="L16" s="92"/>
      <c r="M16" s="91"/>
      <c r="N16" s="91"/>
      <c r="O16" s="91"/>
      <c r="P16" s="91">
        <v>9</v>
      </c>
      <c r="Q16" s="91" t="s">
        <v>123</v>
      </c>
      <c r="R16" s="91">
        <v>6</v>
      </c>
      <c r="S16" s="113">
        <v>6</v>
      </c>
      <c r="T16" s="113"/>
      <c r="U16" s="113"/>
      <c r="V16" s="12"/>
      <c r="W16" s="12"/>
      <c r="X16" s="118" t="s">
        <v>153</v>
      </c>
      <c r="Y16" s="90">
        <f t="shared" ref="Y16:Y28" si="2">SUM(H16:X16)</f>
        <v>21</v>
      </c>
      <c r="AA16" s="96">
        <f t="shared" ref="AA16:AA28" si="3">COUNTIF(H16:W16,  9)+COUNTIF(H16:W16, 4.5)</f>
        <v>3</v>
      </c>
    </row>
    <row r="17" spans="1:27" x14ac:dyDescent="0.25">
      <c r="A17" s="108">
        <v>2</v>
      </c>
      <c r="B17" s="109" t="s">
        <v>85</v>
      </c>
      <c r="C17" s="4">
        <v>3382</v>
      </c>
      <c r="D17" s="109" t="s">
        <v>145</v>
      </c>
      <c r="E17" s="109">
        <v>101</v>
      </c>
      <c r="F17" s="109"/>
      <c r="G17" s="109"/>
      <c r="H17" s="91"/>
      <c r="I17" s="91"/>
      <c r="J17" s="91"/>
      <c r="K17" s="91"/>
      <c r="L17" s="91"/>
      <c r="M17" s="91"/>
      <c r="N17" s="91"/>
      <c r="O17" s="91"/>
      <c r="P17" s="91" t="s">
        <v>123</v>
      </c>
      <c r="Q17" s="91">
        <v>2</v>
      </c>
      <c r="R17" s="91">
        <v>9</v>
      </c>
      <c r="S17" s="113">
        <v>9</v>
      </c>
      <c r="T17" s="113"/>
      <c r="U17" s="113"/>
      <c r="V17" s="12"/>
      <c r="W17" s="12"/>
      <c r="X17" s="12"/>
      <c r="Y17" s="90">
        <f t="shared" si="2"/>
        <v>20</v>
      </c>
      <c r="AA17" s="96">
        <f t="shared" si="3"/>
        <v>2</v>
      </c>
    </row>
    <row r="18" spans="1:27" x14ac:dyDescent="0.25">
      <c r="A18" s="108">
        <v>3</v>
      </c>
      <c r="B18" s="109" t="s">
        <v>72</v>
      </c>
      <c r="C18" s="4">
        <v>1135</v>
      </c>
      <c r="D18" s="109" t="s">
        <v>145</v>
      </c>
      <c r="E18" s="109">
        <v>77</v>
      </c>
      <c r="F18" s="109"/>
      <c r="G18" s="109"/>
      <c r="H18" s="91">
        <v>9</v>
      </c>
      <c r="I18" s="91">
        <v>9</v>
      </c>
      <c r="J18" s="91"/>
      <c r="K18" s="91"/>
      <c r="L18" s="91"/>
      <c r="M18" s="91"/>
      <c r="N18" s="91"/>
      <c r="O18" s="91"/>
      <c r="P18" s="91"/>
      <c r="Q18" s="91"/>
      <c r="R18" s="91"/>
      <c r="S18" s="113"/>
      <c r="T18" s="113"/>
      <c r="U18" s="113"/>
      <c r="V18" s="12"/>
      <c r="W18" s="12"/>
      <c r="X18" s="12"/>
      <c r="Y18" s="90">
        <f t="shared" si="2"/>
        <v>18</v>
      </c>
      <c r="AA18" s="96">
        <f t="shared" si="3"/>
        <v>2</v>
      </c>
    </row>
    <row r="19" spans="1:27" x14ac:dyDescent="0.25">
      <c r="A19" s="108">
        <v>4</v>
      </c>
      <c r="B19" s="109" t="s">
        <v>80</v>
      </c>
      <c r="C19" s="4">
        <v>2086</v>
      </c>
      <c r="D19" s="109" t="s">
        <v>145</v>
      </c>
      <c r="E19" s="109">
        <v>24</v>
      </c>
      <c r="F19" s="109"/>
      <c r="G19" s="109"/>
      <c r="H19" s="91">
        <v>6</v>
      </c>
      <c r="I19" s="91" t="s">
        <v>118</v>
      </c>
      <c r="J19" s="91"/>
      <c r="K19" s="91"/>
      <c r="L19" s="91"/>
      <c r="M19" s="91"/>
      <c r="N19" s="91"/>
      <c r="O19" s="91"/>
      <c r="P19" s="91">
        <v>6</v>
      </c>
      <c r="Q19" s="91">
        <v>4</v>
      </c>
      <c r="R19" s="91"/>
      <c r="S19" s="113"/>
      <c r="T19" s="113"/>
      <c r="U19" s="113"/>
      <c r="V19" s="12"/>
      <c r="W19" s="12"/>
      <c r="X19" s="12"/>
      <c r="Y19" s="90">
        <f t="shared" si="2"/>
        <v>16</v>
      </c>
      <c r="AA19" s="96">
        <f t="shared" si="3"/>
        <v>0</v>
      </c>
    </row>
    <row r="20" spans="1:27" x14ac:dyDescent="0.25">
      <c r="A20" s="108">
        <v>5</v>
      </c>
      <c r="B20" s="109" t="s">
        <v>84</v>
      </c>
      <c r="C20" s="4">
        <v>6439</v>
      </c>
      <c r="D20" s="109" t="s">
        <v>145</v>
      </c>
      <c r="E20" s="109">
        <v>72</v>
      </c>
      <c r="F20" s="109"/>
      <c r="G20" s="109"/>
      <c r="H20" s="91">
        <v>2</v>
      </c>
      <c r="I20" s="91">
        <v>6</v>
      </c>
      <c r="J20" s="117" t="s">
        <v>137</v>
      </c>
      <c r="K20" s="117" t="s">
        <v>137</v>
      </c>
      <c r="L20" s="91"/>
      <c r="M20" s="91"/>
      <c r="N20" s="91"/>
      <c r="O20" s="91"/>
      <c r="P20" s="91" t="s">
        <v>123</v>
      </c>
      <c r="Q20" s="91">
        <v>9</v>
      </c>
      <c r="R20" s="91"/>
      <c r="S20" s="113"/>
      <c r="T20" s="113"/>
      <c r="U20" s="113"/>
      <c r="V20" s="12"/>
      <c r="W20" s="12"/>
      <c r="X20" s="118" t="s">
        <v>153</v>
      </c>
      <c r="Y20" s="90">
        <f t="shared" si="2"/>
        <v>17</v>
      </c>
      <c r="AA20" s="96">
        <f t="shared" si="3"/>
        <v>1</v>
      </c>
    </row>
    <row r="21" spans="1:27" x14ac:dyDescent="0.25">
      <c r="A21" s="108">
        <v>6</v>
      </c>
      <c r="B21" s="109" t="s">
        <v>75</v>
      </c>
      <c r="C21" s="4">
        <v>3808</v>
      </c>
      <c r="D21" s="109" t="s">
        <v>145</v>
      </c>
      <c r="E21" s="109">
        <v>16</v>
      </c>
      <c r="F21" s="109"/>
      <c r="G21" s="109"/>
      <c r="H21" s="91" t="s">
        <v>123</v>
      </c>
      <c r="I21" s="91">
        <v>3</v>
      </c>
      <c r="J21" s="91"/>
      <c r="K21" s="91"/>
      <c r="L21" s="91"/>
      <c r="M21" s="91"/>
      <c r="N21" s="91"/>
      <c r="O21" s="91"/>
      <c r="P21" s="91">
        <v>4</v>
      </c>
      <c r="Q21" s="91">
        <v>6</v>
      </c>
      <c r="R21" s="91"/>
      <c r="S21" s="113"/>
      <c r="T21" s="113"/>
      <c r="U21" s="113"/>
      <c r="V21" s="12"/>
      <c r="W21" s="12"/>
      <c r="X21" s="12"/>
      <c r="Y21" s="90">
        <f t="shared" si="2"/>
        <v>13</v>
      </c>
      <c r="AA21" s="96">
        <f t="shared" si="3"/>
        <v>0</v>
      </c>
    </row>
    <row r="22" spans="1:27" x14ac:dyDescent="0.25">
      <c r="A22" s="108">
        <v>7</v>
      </c>
      <c r="B22" s="109" t="s">
        <v>71</v>
      </c>
      <c r="C22" s="4">
        <v>3807</v>
      </c>
      <c r="D22" s="109" t="s">
        <v>145</v>
      </c>
      <c r="E22" s="109">
        <v>54</v>
      </c>
      <c r="F22" s="109"/>
      <c r="G22" s="109"/>
      <c r="H22" s="91">
        <v>1</v>
      </c>
      <c r="I22" s="91">
        <v>4</v>
      </c>
      <c r="J22" s="91"/>
      <c r="K22" s="91"/>
      <c r="L22" s="91"/>
      <c r="M22" s="91"/>
      <c r="N22" s="91"/>
      <c r="O22" s="91"/>
      <c r="P22" s="91">
        <v>3</v>
      </c>
      <c r="Q22" s="91">
        <v>3</v>
      </c>
      <c r="R22" s="91"/>
      <c r="S22" s="113"/>
      <c r="T22" s="113"/>
      <c r="U22" s="113"/>
      <c r="V22" s="12"/>
      <c r="W22" s="12"/>
      <c r="X22" s="12"/>
      <c r="Y22" s="90">
        <f t="shared" si="2"/>
        <v>11</v>
      </c>
      <c r="AA22" s="96">
        <f t="shared" si="3"/>
        <v>0</v>
      </c>
    </row>
    <row r="23" spans="1:27" x14ac:dyDescent="0.25">
      <c r="A23" s="108">
        <v>8</v>
      </c>
      <c r="B23" s="109" t="s">
        <v>92</v>
      </c>
      <c r="C23" s="4"/>
      <c r="D23" s="109" t="s">
        <v>145</v>
      </c>
      <c r="E23" s="109">
        <v>40</v>
      </c>
      <c r="F23" s="109"/>
      <c r="G23" s="109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>
        <v>4</v>
      </c>
      <c r="S23" s="113">
        <v>4</v>
      </c>
      <c r="T23" s="113"/>
      <c r="U23" s="113"/>
      <c r="V23" s="12"/>
      <c r="W23" s="12"/>
      <c r="X23" s="12"/>
      <c r="Y23" s="90">
        <f t="shared" si="2"/>
        <v>8</v>
      </c>
      <c r="AA23" s="96">
        <f t="shared" si="3"/>
        <v>0</v>
      </c>
    </row>
    <row r="24" spans="1:27" x14ac:dyDescent="0.25">
      <c r="A24" s="108">
        <v>9</v>
      </c>
      <c r="B24" s="109" t="s">
        <v>65</v>
      </c>
      <c r="C24" s="4"/>
      <c r="D24" s="109" t="s">
        <v>145</v>
      </c>
      <c r="E24" s="109">
        <v>41</v>
      </c>
      <c r="F24" s="109"/>
      <c r="G24" s="109"/>
      <c r="H24" s="91">
        <v>4</v>
      </c>
      <c r="I24" s="91" t="s">
        <v>119</v>
      </c>
      <c r="J24" s="91"/>
      <c r="K24" s="91"/>
      <c r="L24" s="91"/>
      <c r="M24" s="91"/>
      <c r="N24" s="91"/>
      <c r="O24" s="91"/>
      <c r="P24" s="91"/>
      <c r="Q24" s="91"/>
      <c r="R24" s="91"/>
      <c r="S24" s="113"/>
      <c r="T24" s="113"/>
      <c r="U24" s="113"/>
      <c r="V24" s="12"/>
      <c r="W24" s="12"/>
      <c r="X24" s="12"/>
      <c r="Y24" s="90">
        <f t="shared" si="2"/>
        <v>4</v>
      </c>
      <c r="AA24" s="96">
        <f t="shared" si="3"/>
        <v>0</v>
      </c>
    </row>
    <row r="25" spans="1:27" x14ac:dyDescent="0.25">
      <c r="A25" s="108">
        <v>10</v>
      </c>
      <c r="B25" s="109" t="s">
        <v>70</v>
      </c>
      <c r="C25" s="4">
        <v>5933</v>
      </c>
      <c r="D25" s="109" t="s">
        <v>145</v>
      </c>
      <c r="E25" s="109">
        <v>169</v>
      </c>
      <c r="F25" s="109"/>
      <c r="G25" s="109"/>
      <c r="H25" s="91">
        <v>3</v>
      </c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113"/>
      <c r="T25" s="113"/>
      <c r="U25" s="113"/>
      <c r="V25" s="12"/>
      <c r="W25" s="12"/>
      <c r="X25" s="12"/>
      <c r="Y25" s="90">
        <f t="shared" si="2"/>
        <v>3</v>
      </c>
      <c r="AA25" s="96">
        <f t="shared" si="3"/>
        <v>0</v>
      </c>
    </row>
    <row r="26" spans="1:27" x14ac:dyDescent="0.25">
      <c r="A26" s="108">
        <v>11</v>
      </c>
      <c r="B26" s="109" t="s">
        <v>134</v>
      </c>
      <c r="C26" s="4"/>
      <c r="D26" s="109" t="s">
        <v>145</v>
      </c>
      <c r="E26" s="109"/>
      <c r="F26" s="109"/>
      <c r="G26" s="109"/>
      <c r="H26" s="91"/>
      <c r="I26" s="91"/>
      <c r="J26" s="91"/>
      <c r="K26" s="91"/>
      <c r="L26" s="91"/>
      <c r="M26" s="91"/>
      <c r="N26" s="91"/>
      <c r="O26" s="91"/>
      <c r="P26" s="91">
        <v>2</v>
      </c>
      <c r="Q26" s="91" t="s">
        <v>118</v>
      </c>
      <c r="R26" s="91"/>
      <c r="S26" s="113"/>
      <c r="T26" s="113"/>
      <c r="U26" s="113"/>
      <c r="V26" s="12"/>
      <c r="W26" s="12"/>
      <c r="X26" s="12"/>
      <c r="Y26" s="90">
        <f t="shared" si="2"/>
        <v>2</v>
      </c>
      <c r="AA26" s="96">
        <f t="shared" si="3"/>
        <v>0</v>
      </c>
    </row>
    <row r="27" spans="1:27" x14ac:dyDescent="0.25">
      <c r="A27" s="108">
        <v>12</v>
      </c>
      <c r="B27" s="109" t="s">
        <v>135</v>
      </c>
      <c r="C27" s="4"/>
      <c r="D27" s="109" t="s">
        <v>145</v>
      </c>
      <c r="E27" s="109">
        <v>77</v>
      </c>
      <c r="F27" s="109"/>
      <c r="G27" s="109"/>
      <c r="H27" s="91"/>
      <c r="I27" s="91"/>
      <c r="J27" s="91"/>
      <c r="K27" s="91"/>
      <c r="L27" s="91"/>
      <c r="M27" s="91"/>
      <c r="N27" s="91"/>
      <c r="O27" s="91"/>
      <c r="P27" s="91">
        <v>1</v>
      </c>
      <c r="Q27" s="91">
        <v>1</v>
      </c>
      <c r="R27" s="91"/>
      <c r="S27" s="113"/>
      <c r="T27" s="113"/>
      <c r="U27" s="113"/>
      <c r="V27" s="12"/>
      <c r="W27" s="12"/>
      <c r="X27" s="12"/>
      <c r="Y27" s="90">
        <f t="shared" si="2"/>
        <v>2</v>
      </c>
      <c r="AA27" s="96">
        <f t="shared" si="3"/>
        <v>0</v>
      </c>
    </row>
    <row r="28" spans="1:27" x14ac:dyDescent="0.25">
      <c r="A28" s="108">
        <v>13</v>
      </c>
      <c r="B28" s="109" t="s">
        <v>67</v>
      </c>
      <c r="C28" s="4">
        <v>3414</v>
      </c>
      <c r="D28" s="109" t="s">
        <v>145</v>
      </c>
      <c r="E28" s="109">
        <v>969</v>
      </c>
      <c r="F28" s="109"/>
      <c r="G28" s="109"/>
      <c r="H28" s="91" t="s">
        <v>118</v>
      </c>
      <c r="I28" s="91" t="s">
        <v>119</v>
      </c>
      <c r="J28" s="91"/>
      <c r="K28" s="91"/>
      <c r="L28" s="92"/>
      <c r="M28" s="91"/>
      <c r="N28" s="91"/>
      <c r="O28" s="91"/>
      <c r="P28" s="91"/>
      <c r="Q28" s="91"/>
      <c r="R28" s="91"/>
      <c r="S28" s="113"/>
      <c r="T28" s="113"/>
      <c r="U28" s="113"/>
      <c r="V28" s="12"/>
      <c r="W28" s="12"/>
      <c r="X28" s="12"/>
      <c r="Y28" s="90">
        <f t="shared" si="2"/>
        <v>0</v>
      </c>
      <c r="AA28" s="96">
        <f t="shared" si="3"/>
        <v>0</v>
      </c>
    </row>
    <row r="29" spans="1:27" x14ac:dyDescent="0.25">
      <c r="A29" s="105"/>
      <c r="B29" s="106" t="s">
        <v>147</v>
      </c>
      <c r="C29" s="8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86"/>
    </row>
    <row r="30" spans="1:27" x14ac:dyDescent="0.25">
      <c r="A30" s="108">
        <v>1</v>
      </c>
      <c r="B30" s="109" t="s">
        <v>73</v>
      </c>
      <c r="C30" s="4">
        <v>3513</v>
      </c>
      <c r="D30" s="109" t="s">
        <v>146</v>
      </c>
      <c r="E30" s="109">
        <v>167</v>
      </c>
      <c r="F30" s="109"/>
      <c r="G30" s="109"/>
      <c r="H30" s="91">
        <v>6</v>
      </c>
      <c r="I30" s="91">
        <v>9</v>
      </c>
      <c r="J30" s="117" t="s">
        <v>131</v>
      </c>
      <c r="K30" s="117" t="s">
        <v>131</v>
      </c>
      <c r="L30" s="91"/>
      <c r="M30" s="91"/>
      <c r="N30" s="91"/>
      <c r="O30" s="91"/>
      <c r="P30" s="91"/>
      <c r="Q30" s="91"/>
      <c r="R30" s="91"/>
      <c r="S30" s="113"/>
      <c r="T30" s="113"/>
      <c r="U30" s="113"/>
      <c r="V30" s="12"/>
      <c r="W30" s="12"/>
      <c r="X30" s="118" t="s">
        <v>153</v>
      </c>
      <c r="Y30" s="90">
        <f>SUM(H30:X30)</f>
        <v>15</v>
      </c>
      <c r="AA30" s="96">
        <f>COUNTIF(H30:W30,  9)+COUNTIF(H30:W30, 4.5)</f>
        <v>3</v>
      </c>
    </row>
    <row r="31" spans="1:27" x14ac:dyDescent="0.25">
      <c r="A31" s="108">
        <v>2</v>
      </c>
      <c r="B31" s="109" t="s">
        <v>82</v>
      </c>
      <c r="C31" s="4" t="s">
        <v>83</v>
      </c>
      <c r="D31" s="109" t="s">
        <v>146</v>
      </c>
      <c r="E31" s="109">
        <v>44</v>
      </c>
      <c r="F31" s="109"/>
      <c r="G31" s="109"/>
      <c r="H31" s="91">
        <v>9</v>
      </c>
      <c r="I31" s="91" t="s">
        <v>119</v>
      </c>
      <c r="J31" s="91"/>
      <c r="K31" s="93"/>
      <c r="L31" s="91"/>
      <c r="M31" s="91"/>
      <c r="N31" s="91"/>
      <c r="O31" s="91"/>
      <c r="P31" s="91"/>
      <c r="Q31" s="91"/>
      <c r="R31" s="91"/>
      <c r="S31" s="113"/>
      <c r="T31" s="113"/>
      <c r="U31" s="113"/>
      <c r="V31" s="12"/>
      <c r="W31" s="12"/>
      <c r="X31" s="12"/>
      <c r="Y31" s="90">
        <f>SUM(H31:X31)</f>
        <v>9</v>
      </c>
      <c r="AA31" s="96">
        <f>COUNTIF(H31:W31,  9)+COUNTIF(H31:W31, 4.5)</f>
        <v>1</v>
      </c>
    </row>
    <row r="32" spans="1:27" x14ac:dyDescent="0.25">
      <c r="A32" s="108">
        <v>3</v>
      </c>
      <c r="B32" s="109" t="s">
        <v>78</v>
      </c>
      <c r="C32" s="4">
        <v>1644</v>
      </c>
      <c r="D32" s="109" t="s">
        <v>146</v>
      </c>
      <c r="E32" s="109">
        <v>154</v>
      </c>
      <c r="F32" s="109"/>
      <c r="G32" s="109"/>
      <c r="H32" s="91">
        <v>4</v>
      </c>
      <c r="I32" s="91" t="s">
        <v>118</v>
      </c>
      <c r="J32" s="91"/>
      <c r="K32" s="91"/>
      <c r="L32" s="91"/>
      <c r="M32" s="91"/>
      <c r="N32" s="91"/>
      <c r="O32" s="91"/>
      <c r="P32" s="91"/>
      <c r="Q32" s="91"/>
      <c r="R32" s="91"/>
      <c r="S32" s="113"/>
      <c r="T32" s="113"/>
      <c r="U32" s="113"/>
      <c r="V32" s="12"/>
      <c r="W32" s="12"/>
      <c r="X32" s="12"/>
      <c r="Y32" s="90">
        <f>SUM(H32:X32)</f>
        <v>4</v>
      </c>
      <c r="AA32" s="96">
        <f>COUNTIF(H32:W32,  9)+COUNTIF(H32:W32, 4.5)</f>
        <v>0</v>
      </c>
    </row>
    <row r="33" spans="1:27" x14ac:dyDescent="0.25">
      <c r="A33" s="108">
        <v>4</v>
      </c>
      <c r="B33" s="109" t="s">
        <v>124</v>
      </c>
      <c r="C33" s="4"/>
      <c r="D33" s="109" t="s">
        <v>146</v>
      </c>
      <c r="E33" s="109">
        <v>69</v>
      </c>
      <c r="F33" s="109"/>
      <c r="G33" s="109"/>
      <c r="H33" s="91"/>
      <c r="I33" s="91" t="s">
        <v>118</v>
      </c>
      <c r="J33" s="91"/>
      <c r="K33" s="91"/>
      <c r="L33" s="91"/>
      <c r="M33" s="91"/>
      <c r="N33" s="91"/>
      <c r="O33" s="91"/>
      <c r="P33" s="91"/>
      <c r="Q33" s="91"/>
      <c r="R33" s="91"/>
      <c r="S33" s="113"/>
      <c r="T33" s="113"/>
      <c r="U33" s="113"/>
      <c r="V33" s="12"/>
      <c r="W33" s="12"/>
      <c r="X33" s="12"/>
      <c r="Y33" s="90">
        <f>SUM(H33:X33)</f>
        <v>0</v>
      </c>
      <c r="AA33" s="96">
        <f>COUNTIF(H33:W33,  9)+COUNTIF(H33:W33, 4.5)</f>
        <v>0</v>
      </c>
    </row>
    <row r="34" spans="1:27" x14ac:dyDescent="0.25">
      <c r="A34" s="105"/>
      <c r="B34" s="106" t="s">
        <v>121</v>
      </c>
      <c r="C34" s="85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86"/>
    </row>
    <row r="35" spans="1:27" x14ac:dyDescent="0.25">
      <c r="A35" s="108">
        <v>1</v>
      </c>
      <c r="B35" s="109" t="s">
        <v>11</v>
      </c>
      <c r="C35" s="4">
        <v>1650</v>
      </c>
      <c r="D35" s="109" t="s">
        <v>122</v>
      </c>
      <c r="E35" s="109">
        <v>13</v>
      </c>
      <c r="F35" s="109"/>
      <c r="G35" s="109"/>
      <c r="H35" s="91"/>
      <c r="I35" s="91"/>
      <c r="J35" s="117" t="s">
        <v>131</v>
      </c>
      <c r="K35" s="117" t="s">
        <v>119</v>
      </c>
      <c r="L35" s="91"/>
      <c r="M35" s="91"/>
      <c r="N35" s="91"/>
      <c r="O35" s="91"/>
      <c r="P35" s="91">
        <v>9</v>
      </c>
      <c r="Q35" s="91">
        <v>9</v>
      </c>
      <c r="R35" s="91"/>
      <c r="S35" s="113"/>
      <c r="T35" s="113">
        <v>4.5</v>
      </c>
      <c r="U35" s="113">
        <v>4.5</v>
      </c>
      <c r="V35" s="12"/>
      <c r="W35" s="12"/>
      <c r="X35" s="118" t="s">
        <v>153</v>
      </c>
      <c r="Y35" s="90">
        <f>SUM(H35:X35)</f>
        <v>27</v>
      </c>
      <c r="AA35" s="96">
        <f>COUNTIF(H35:W35,  9)+COUNTIF(H35:W35, 4.5)</f>
        <v>5</v>
      </c>
    </row>
    <row r="36" spans="1:27" x14ac:dyDescent="0.25">
      <c r="A36" s="108">
        <v>2</v>
      </c>
      <c r="B36" s="109" t="s">
        <v>79</v>
      </c>
      <c r="C36" s="4">
        <v>7801</v>
      </c>
      <c r="D36" s="109" t="s">
        <v>122</v>
      </c>
      <c r="E36" s="109">
        <v>170</v>
      </c>
      <c r="F36" s="109"/>
      <c r="G36" s="109"/>
      <c r="H36" s="91">
        <v>3</v>
      </c>
      <c r="I36" s="91">
        <v>3</v>
      </c>
      <c r="J36" s="91"/>
      <c r="K36" s="91"/>
      <c r="L36" s="91"/>
      <c r="M36" s="91"/>
      <c r="N36" s="91"/>
      <c r="O36" s="91"/>
      <c r="P36" s="91">
        <v>4</v>
      </c>
      <c r="Q36" s="91">
        <v>4</v>
      </c>
      <c r="R36" s="91"/>
      <c r="S36" s="113"/>
      <c r="T36" s="113"/>
      <c r="U36" s="113"/>
      <c r="V36" s="12"/>
      <c r="W36" s="12"/>
      <c r="X36" s="12"/>
      <c r="Y36" s="90">
        <f>SUM(H36:X36)</f>
        <v>14</v>
      </c>
      <c r="AA36" s="96">
        <f>COUNTIF(H36:W36,  9)+COUNTIF(H36:W36, 4.5)</f>
        <v>0</v>
      </c>
    </row>
    <row r="37" spans="1:27" x14ac:dyDescent="0.25">
      <c r="A37" s="108">
        <v>3</v>
      </c>
      <c r="B37" s="109" t="s">
        <v>132</v>
      </c>
      <c r="C37" s="4"/>
      <c r="D37" s="109" t="s">
        <v>122</v>
      </c>
      <c r="E37" s="109">
        <v>15</v>
      </c>
      <c r="F37" s="109"/>
      <c r="G37" s="109"/>
      <c r="H37" s="91"/>
      <c r="I37" s="91"/>
      <c r="J37" s="91"/>
      <c r="K37" s="91"/>
      <c r="L37" s="91"/>
      <c r="M37" s="91"/>
      <c r="N37" s="91"/>
      <c r="O37" s="91"/>
      <c r="P37" s="91">
        <v>6</v>
      </c>
      <c r="Q37" s="91">
        <v>6</v>
      </c>
      <c r="R37" s="91"/>
      <c r="S37" s="113"/>
      <c r="T37" s="113"/>
      <c r="U37" s="113"/>
      <c r="V37" s="12"/>
      <c r="W37" s="12"/>
      <c r="X37" s="12"/>
      <c r="Y37" s="90">
        <f>SUM(H37:X37)</f>
        <v>12</v>
      </c>
      <c r="AA37" s="96">
        <f>COUNTIF(H37:W37,  9)+COUNTIF(H37:W37, 4.5)</f>
        <v>0</v>
      </c>
    </row>
    <row r="38" spans="1:27" x14ac:dyDescent="0.25">
      <c r="A38" s="108">
        <v>4</v>
      </c>
      <c r="B38" s="109" t="s">
        <v>77</v>
      </c>
      <c r="C38" s="4">
        <v>1740</v>
      </c>
      <c r="D38" s="109" t="s">
        <v>122</v>
      </c>
      <c r="E38" s="109">
        <v>13</v>
      </c>
      <c r="F38" s="109"/>
      <c r="G38" s="109"/>
      <c r="H38" s="91">
        <v>4.5</v>
      </c>
      <c r="I38" s="91">
        <v>4.5</v>
      </c>
      <c r="J38" s="91"/>
      <c r="K38" s="91"/>
      <c r="L38" s="91"/>
      <c r="M38" s="91"/>
      <c r="N38" s="91"/>
      <c r="O38" s="91"/>
      <c r="P38" s="91"/>
      <c r="Q38" s="91"/>
      <c r="R38" s="91"/>
      <c r="S38" s="113"/>
      <c r="T38" s="113"/>
      <c r="U38" s="113"/>
      <c r="V38" s="12"/>
      <c r="W38" s="12"/>
      <c r="X38" s="12"/>
      <c r="Y38" s="90">
        <f>SUM(H38:X38)</f>
        <v>9</v>
      </c>
      <c r="AA38" s="96">
        <f>COUNTIF(H38:W38,  9)+COUNTIF(H38:W38, 4.5)</f>
        <v>2</v>
      </c>
    </row>
    <row r="39" spans="1:27" x14ac:dyDescent="0.25">
      <c r="X39" s="100"/>
    </row>
  </sheetData>
  <sortState ref="A8:AY8">
    <sortCondition descending="1" ref="Y8"/>
  </sortState>
  <mergeCells count="20">
    <mergeCell ref="A1:Y2"/>
    <mergeCell ref="H3:I3"/>
    <mergeCell ref="J3:K3"/>
    <mergeCell ref="L3:M3"/>
    <mergeCell ref="N3:O3"/>
    <mergeCell ref="P3:Q3"/>
    <mergeCell ref="R3:S3"/>
    <mergeCell ref="T3:U3"/>
    <mergeCell ref="X3:X5"/>
    <mergeCell ref="V3:W3"/>
    <mergeCell ref="Y3:Y5"/>
    <mergeCell ref="H4:I4"/>
    <mergeCell ref="J4:K4"/>
    <mergeCell ref="A3:G4"/>
    <mergeCell ref="V4:W4"/>
    <mergeCell ref="L4:M4"/>
    <mergeCell ref="N4:O4"/>
    <mergeCell ref="P4:Q4"/>
    <mergeCell ref="R4:S4"/>
    <mergeCell ref="T4:U4"/>
  </mergeCells>
  <pageMargins left="0.7" right="0.7" top="0.75" bottom="0.75" header="0.3" footer="0.3"/>
  <pageSetup scale="4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abSelected="1" zoomScaleNormal="100" workbookViewId="0">
      <selection activeCell="Z24" sqref="Z24"/>
    </sheetView>
  </sheetViews>
  <sheetFormatPr defaultColWidth="8.7109375" defaultRowHeight="15" x14ac:dyDescent="0.25"/>
  <cols>
    <col min="1" max="1" width="4.42578125" style="96" customWidth="1"/>
    <col min="2" max="2" width="30" style="96" customWidth="1"/>
    <col min="3" max="3" width="11.140625" style="97" customWidth="1"/>
    <col min="4" max="7" width="8.7109375" style="96" customWidth="1"/>
    <col min="8" max="21" width="4.28515625" style="116" customWidth="1"/>
    <col min="22" max="23" width="4.28515625" style="97" customWidth="1"/>
    <col min="24" max="24" width="4.140625" style="97" customWidth="1"/>
    <col min="25" max="16384" width="8.7109375" style="96"/>
  </cols>
  <sheetData>
    <row r="1" spans="1:27" ht="27" customHeight="1" x14ac:dyDescent="0.25">
      <c r="A1" s="128" t="s">
        <v>86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95"/>
      <c r="AA1" s="95"/>
    </row>
    <row r="2" spans="1:27" ht="20.25" customHeight="1" x14ac:dyDescent="0.25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95"/>
      <c r="AA2" s="95"/>
    </row>
    <row r="3" spans="1:27" ht="21.75" customHeight="1" x14ac:dyDescent="0.25">
      <c r="A3" s="131"/>
      <c r="B3" s="132"/>
      <c r="C3" s="132"/>
      <c r="D3" s="132"/>
      <c r="E3" s="132"/>
      <c r="F3" s="132"/>
      <c r="G3" s="133"/>
      <c r="H3" s="126" t="s">
        <v>51</v>
      </c>
      <c r="I3" s="126"/>
      <c r="J3" s="126" t="s">
        <v>106</v>
      </c>
      <c r="K3" s="126"/>
      <c r="L3" s="126" t="s">
        <v>51</v>
      </c>
      <c r="M3" s="126"/>
      <c r="N3" s="126" t="s">
        <v>100</v>
      </c>
      <c r="O3" s="126"/>
      <c r="P3" s="126" t="s">
        <v>51</v>
      </c>
      <c r="Q3" s="126"/>
      <c r="R3" s="126" t="s">
        <v>102</v>
      </c>
      <c r="S3" s="126"/>
      <c r="T3" s="126" t="s">
        <v>51</v>
      </c>
      <c r="U3" s="126"/>
      <c r="V3" s="126" t="s">
        <v>51</v>
      </c>
      <c r="W3" s="126"/>
      <c r="X3" s="130" t="s">
        <v>50</v>
      </c>
      <c r="Y3" s="129" t="s">
        <v>3</v>
      </c>
    </row>
    <row r="4" spans="1:27" ht="19.5" customHeight="1" x14ac:dyDescent="0.25">
      <c r="A4" s="134"/>
      <c r="B4" s="135"/>
      <c r="C4" s="135"/>
      <c r="D4" s="135"/>
      <c r="E4" s="135"/>
      <c r="F4" s="135"/>
      <c r="G4" s="136"/>
      <c r="H4" s="125" t="s">
        <v>52</v>
      </c>
      <c r="I4" s="125"/>
      <c r="J4" s="125" t="s">
        <v>116</v>
      </c>
      <c r="K4" s="125"/>
      <c r="L4" s="125" t="s">
        <v>97</v>
      </c>
      <c r="M4" s="125"/>
      <c r="N4" s="125" t="s">
        <v>101</v>
      </c>
      <c r="O4" s="125"/>
      <c r="P4" s="125" t="s">
        <v>107</v>
      </c>
      <c r="Q4" s="125"/>
      <c r="R4" s="125" t="s">
        <v>103</v>
      </c>
      <c r="S4" s="125"/>
      <c r="T4" s="125" t="s">
        <v>104</v>
      </c>
      <c r="U4" s="125"/>
      <c r="V4" s="125" t="s">
        <v>120</v>
      </c>
      <c r="W4" s="125"/>
      <c r="X4" s="130"/>
      <c r="Y4" s="129"/>
    </row>
    <row r="5" spans="1:27" s="98" customFormat="1" ht="45" customHeight="1" x14ac:dyDescent="0.25">
      <c r="A5" s="101" t="s">
        <v>0</v>
      </c>
      <c r="B5" s="90" t="s">
        <v>1</v>
      </c>
      <c r="C5" s="102" t="s">
        <v>6</v>
      </c>
      <c r="D5" s="103" t="s">
        <v>7</v>
      </c>
      <c r="E5" s="103" t="s">
        <v>14</v>
      </c>
      <c r="F5" s="103" t="s">
        <v>9</v>
      </c>
      <c r="G5" s="103" t="s">
        <v>10</v>
      </c>
      <c r="H5" s="104">
        <v>1</v>
      </c>
      <c r="I5" s="104">
        <v>2</v>
      </c>
      <c r="J5" s="104">
        <v>1</v>
      </c>
      <c r="K5" s="104">
        <v>2</v>
      </c>
      <c r="L5" s="104">
        <v>1</v>
      </c>
      <c r="M5" s="104">
        <v>2</v>
      </c>
      <c r="N5" s="104">
        <v>1</v>
      </c>
      <c r="O5" s="104">
        <v>2</v>
      </c>
      <c r="P5" s="104">
        <v>1</v>
      </c>
      <c r="Q5" s="104">
        <v>2</v>
      </c>
      <c r="R5" s="104">
        <v>1</v>
      </c>
      <c r="S5" s="104">
        <v>2</v>
      </c>
      <c r="T5" s="104">
        <v>1</v>
      </c>
      <c r="U5" s="104">
        <v>2</v>
      </c>
      <c r="V5" s="104">
        <v>3</v>
      </c>
      <c r="W5" s="104">
        <v>4</v>
      </c>
      <c r="X5" s="130"/>
      <c r="Y5" s="129"/>
    </row>
    <row r="6" spans="1:27" x14ac:dyDescent="0.25">
      <c r="A6" s="105"/>
      <c r="B6" s="106" t="s">
        <v>138</v>
      </c>
      <c r="C6" s="85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</row>
    <row r="7" spans="1:27" x14ac:dyDescent="0.25">
      <c r="A7" s="108">
        <v>1</v>
      </c>
      <c r="B7" s="109" t="s">
        <v>62</v>
      </c>
      <c r="C7" s="4">
        <v>3758</v>
      </c>
      <c r="D7" s="109" t="s">
        <v>139</v>
      </c>
      <c r="E7" s="109">
        <v>14</v>
      </c>
      <c r="F7" s="109"/>
      <c r="G7" s="109"/>
      <c r="H7" s="91"/>
      <c r="I7" s="91"/>
      <c r="J7" s="93" t="s">
        <v>128</v>
      </c>
      <c r="K7" s="91"/>
      <c r="L7" s="92"/>
      <c r="M7" s="91"/>
      <c r="N7" s="91">
        <v>3</v>
      </c>
      <c r="O7" s="91">
        <v>3</v>
      </c>
      <c r="P7" s="91"/>
      <c r="Q7" s="91"/>
      <c r="R7" s="91">
        <v>4.5</v>
      </c>
      <c r="S7" s="113">
        <v>4.5</v>
      </c>
      <c r="T7" s="113">
        <v>4.5</v>
      </c>
      <c r="U7" s="113">
        <v>4.5</v>
      </c>
      <c r="V7" s="12"/>
      <c r="W7" s="12"/>
      <c r="X7" s="12">
        <v>10</v>
      </c>
      <c r="Y7" s="90">
        <f t="shared" ref="Y7:Y12" si="0">SUM(H7:X7)</f>
        <v>34</v>
      </c>
      <c r="AA7" s="96">
        <f t="shared" ref="AA7:AA12" si="1">COUNTIF(H7:W7,  9)+COUNTIF(H7:W7, 4.5)</f>
        <v>5</v>
      </c>
    </row>
    <row r="8" spans="1:27" x14ac:dyDescent="0.25">
      <c r="A8" s="108">
        <v>2</v>
      </c>
      <c r="B8" s="109" t="s">
        <v>58</v>
      </c>
      <c r="C8" s="4" t="s">
        <v>87</v>
      </c>
      <c r="D8" s="109" t="s">
        <v>139</v>
      </c>
      <c r="E8" s="109">
        <v>11</v>
      </c>
      <c r="F8" s="109"/>
      <c r="G8" s="109"/>
      <c r="H8" s="91">
        <v>9</v>
      </c>
      <c r="I8" s="91"/>
      <c r="J8" s="91"/>
      <c r="K8" s="91"/>
      <c r="L8" s="92"/>
      <c r="M8" s="91"/>
      <c r="N8" s="91">
        <v>4.5</v>
      </c>
      <c r="O8" s="91">
        <v>4.5</v>
      </c>
      <c r="P8" s="91"/>
      <c r="Q8" s="91"/>
      <c r="R8" s="91"/>
      <c r="S8" s="113"/>
      <c r="T8" s="113"/>
      <c r="U8" s="113"/>
      <c r="V8" s="12"/>
      <c r="W8" s="12"/>
      <c r="X8" s="12">
        <v>10</v>
      </c>
      <c r="Y8" s="90">
        <f t="shared" si="0"/>
        <v>28</v>
      </c>
      <c r="AA8" s="96">
        <f t="shared" si="1"/>
        <v>3</v>
      </c>
    </row>
    <row r="9" spans="1:27" x14ac:dyDescent="0.25">
      <c r="A9" s="108">
        <v>3</v>
      </c>
      <c r="B9" s="109" t="s">
        <v>95</v>
      </c>
      <c r="C9" s="4"/>
      <c r="D9" s="109" t="s">
        <v>139</v>
      </c>
      <c r="E9" s="109">
        <v>4</v>
      </c>
      <c r="F9" s="109"/>
      <c r="G9" s="109"/>
      <c r="H9" s="91">
        <v>2</v>
      </c>
      <c r="I9" s="91"/>
      <c r="J9" s="91"/>
      <c r="K9" s="91"/>
      <c r="L9" s="91"/>
      <c r="M9" s="91"/>
      <c r="N9" s="91"/>
      <c r="O9" s="91"/>
      <c r="P9" s="91">
        <v>4.5</v>
      </c>
      <c r="Q9" s="91">
        <v>4.5</v>
      </c>
      <c r="R9" s="91"/>
      <c r="S9" s="113"/>
      <c r="T9" s="113"/>
      <c r="U9" s="113"/>
      <c r="V9" s="12"/>
      <c r="W9" s="12"/>
      <c r="X9" s="12"/>
      <c r="Y9" s="90">
        <f t="shared" si="0"/>
        <v>11</v>
      </c>
      <c r="AA9" s="96">
        <f t="shared" si="1"/>
        <v>2</v>
      </c>
    </row>
    <row r="10" spans="1:27" x14ac:dyDescent="0.25">
      <c r="A10" s="108">
        <v>4</v>
      </c>
      <c r="B10" s="109" t="s">
        <v>88</v>
      </c>
      <c r="C10" s="4"/>
      <c r="D10" s="109" t="s">
        <v>139</v>
      </c>
      <c r="E10" s="109">
        <v>17</v>
      </c>
      <c r="F10" s="109"/>
      <c r="G10" s="109"/>
      <c r="H10" s="91">
        <v>6</v>
      </c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113"/>
      <c r="T10" s="113"/>
      <c r="U10" s="113"/>
      <c r="V10" s="12"/>
      <c r="W10" s="12"/>
      <c r="X10" s="12"/>
      <c r="Y10" s="90">
        <f t="shared" si="0"/>
        <v>6</v>
      </c>
      <c r="AA10" s="96">
        <f t="shared" si="1"/>
        <v>0</v>
      </c>
    </row>
    <row r="11" spans="1:27" x14ac:dyDescent="0.25">
      <c r="A11" s="108">
        <v>5</v>
      </c>
      <c r="B11" s="109" t="s">
        <v>92</v>
      </c>
      <c r="C11" s="4">
        <v>3800</v>
      </c>
      <c r="D11" s="109" t="s">
        <v>139</v>
      </c>
      <c r="E11" s="109">
        <v>40</v>
      </c>
      <c r="F11" s="109"/>
      <c r="G11" s="109"/>
      <c r="H11" s="91">
        <v>4</v>
      </c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113"/>
      <c r="T11" s="113"/>
      <c r="U11" s="113"/>
      <c r="V11" s="12"/>
      <c r="W11" s="12"/>
      <c r="X11" s="12"/>
      <c r="Y11" s="90">
        <f t="shared" si="0"/>
        <v>4</v>
      </c>
      <c r="AA11" s="96">
        <f t="shared" si="1"/>
        <v>0</v>
      </c>
    </row>
    <row r="12" spans="1:27" x14ac:dyDescent="0.25">
      <c r="A12" s="108">
        <v>6</v>
      </c>
      <c r="B12" s="109" t="s">
        <v>94</v>
      </c>
      <c r="C12" s="4"/>
      <c r="D12" s="109" t="s">
        <v>139</v>
      </c>
      <c r="E12" s="110">
        <v>0</v>
      </c>
      <c r="F12" s="109"/>
      <c r="G12" s="109"/>
      <c r="H12" s="91">
        <v>3</v>
      </c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113"/>
      <c r="T12" s="113"/>
      <c r="U12" s="113"/>
      <c r="V12" s="12"/>
      <c r="W12" s="12"/>
      <c r="X12" s="12"/>
      <c r="Y12" s="90">
        <f t="shared" si="0"/>
        <v>3</v>
      </c>
      <c r="AA12" s="96">
        <f t="shared" si="1"/>
        <v>0</v>
      </c>
    </row>
    <row r="13" spans="1:27" x14ac:dyDescent="0.25">
      <c r="A13" s="105"/>
      <c r="B13" s="106" t="s">
        <v>53</v>
      </c>
      <c r="C13" s="85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86"/>
    </row>
    <row r="14" spans="1:27" x14ac:dyDescent="0.25">
      <c r="A14" s="108">
        <v>1</v>
      </c>
      <c r="B14" s="109" t="s">
        <v>11</v>
      </c>
      <c r="C14" s="4">
        <v>1650</v>
      </c>
      <c r="D14" s="109" t="s">
        <v>140</v>
      </c>
      <c r="E14" s="109">
        <v>74</v>
      </c>
      <c r="F14" s="109"/>
      <c r="G14" s="109"/>
      <c r="H14" s="91" t="s">
        <v>118</v>
      </c>
      <c r="I14" s="91"/>
      <c r="J14" s="91"/>
      <c r="K14" s="91"/>
      <c r="L14" s="91"/>
      <c r="M14" s="91"/>
      <c r="N14" s="91">
        <v>4.5</v>
      </c>
      <c r="O14" s="91">
        <v>4.5</v>
      </c>
      <c r="P14" s="91"/>
      <c r="Q14" s="91"/>
      <c r="R14" s="91"/>
      <c r="S14" s="113"/>
      <c r="T14" s="113"/>
      <c r="U14" s="113"/>
      <c r="V14" s="12"/>
      <c r="W14" s="12"/>
      <c r="X14" s="12">
        <v>10</v>
      </c>
      <c r="Y14" s="90">
        <f t="shared" ref="Y14:Y18" si="2">SUM(H14:X14)</f>
        <v>19</v>
      </c>
      <c r="AA14" s="96">
        <f>COUNTIF(H14:W14,  9)+COUNTIF(H14:W14, 4.5)</f>
        <v>2</v>
      </c>
    </row>
    <row r="15" spans="1:27" x14ac:dyDescent="0.25">
      <c r="A15" s="108">
        <v>2</v>
      </c>
      <c r="B15" s="109" t="s">
        <v>89</v>
      </c>
      <c r="C15" s="4"/>
      <c r="D15" s="109" t="s">
        <v>140</v>
      </c>
      <c r="E15" s="109">
        <v>23</v>
      </c>
      <c r="F15" s="109"/>
      <c r="G15" s="109"/>
      <c r="H15" s="91">
        <v>9</v>
      </c>
      <c r="I15" s="91"/>
      <c r="J15" s="91" t="s">
        <v>118</v>
      </c>
      <c r="K15" s="91"/>
      <c r="L15" s="91"/>
      <c r="M15" s="91"/>
      <c r="N15" s="91"/>
      <c r="O15" s="91"/>
      <c r="P15" s="91"/>
      <c r="Q15" s="91"/>
      <c r="R15" s="113"/>
      <c r="S15" s="113"/>
      <c r="T15" s="113"/>
      <c r="U15" s="113"/>
      <c r="V15" s="12"/>
      <c r="W15" s="12"/>
      <c r="X15" s="12"/>
      <c r="Y15" s="90">
        <f t="shared" si="2"/>
        <v>9</v>
      </c>
      <c r="AA15" s="96">
        <f>COUNTIF(H15:W15,  9)+COUNTIF(H15:W15, 4.5)</f>
        <v>1</v>
      </c>
    </row>
    <row r="16" spans="1:27" x14ac:dyDescent="0.25">
      <c r="A16" s="108">
        <v>3</v>
      </c>
      <c r="B16" s="109" t="s">
        <v>90</v>
      </c>
      <c r="C16" s="4"/>
      <c r="D16" s="109" t="s">
        <v>140</v>
      </c>
      <c r="E16" s="109">
        <v>111</v>
      </c>
      <c r="F16" s="109"/>
      <c r="G16" s="109"/>
      <c r="H16" s="91">
        <v>6</v>
      </c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113"/>
      <c r="T16" s="113"/>
      <c r="U16" s="113"/>
      <c r="V16" s="12"/>
      <c r="W16" s="12"/>
      <c r="X16" s="12"/>
      <c r="Y16" s="90">
        <f t="shared" si="2"/>
        <v>6</v>
      </c>
      <c r="AA16" s="96">
        <f>COUNTIF(H16:W16,  9)+COUNTIF(H16:W16, 4.5)</f>
        <v>0</v>
      </c>
    </row>
    <row r="17" spans="1:27" x14ac:dyDescent="0.25">
      <c r="A17" s="108">
        <v>4</v>
      </c>
      <c r="B17" s="109" t="s">
        <v>13</v>
      </c>
      <c r="C17" s="4">
        <v>1503</v>
      </c>
      <c r="D17" s="109" t="s">
        <v>140</v>
      </c>
      <c r="E17" s="109">
        <v>26</v>
      </c>
      <c r="F17" s="109"/>
      <c r="G17" s="109"/>
      <c r="H17" s="91" t="s">
        <v>118</v>
      </c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113"/>
      <c r="T17" s="113"/>
      <c r="U17" s="113"/>
      <c r="V17" s="12"/>
      <c r="W17" s="12"/>
      <c r="X17" s="12"/>
      <c r="Y17" s="90">
        <f t="shared" si="2"/>
        <v>0</v>
      </c>
      <c r="AA17" s="96">
        <f>COUNTIF(H17:W17,  9)+COUNTIF(H17:W17, 4.5)</f>
        <v>0</v>
      </c>
    </row>
    <row r="18" spans="1:27" x14ac:dyDescent="0.25">
      <c r="A18" s="108">
        <v>5</v>
      </c>
      <c r="B18" s="109" t="s">
        <v>96</v>
      </c>
      <c r="C18" s="4"/>
      <c r="D18" s="109" t="s">
        <v>140</v>
      </c>
      <c r="E18" s="109">
        <v>24</v>
      </c>
      <c r="F18" s="109"/>
      <c r="G18" s="109"/>
      <c r="H18" s="91" t="s">
        <v>118</v>
      </c>
      <c r="I18" s="91"/>
      <c r="J18" s="91"/>
      <c r="K18" s="91"/>
      <c r="L18" s="91"/>
      <c r="M18" s="91"/>
      <c r="N18" s="92"/>
      <c r="O18" s="92"/>
      <c r="P18" s="91"/>
      <c r="Q18" s="91"/>
      <c r="R18" s="91"/>
      <c r="S18" s="113"/>
      <c r="T18" s="113"/>
      <c r="U18" s="113"/>
      <c r="V18" s="12"/>
      <c r="W18" s="12"/>
      <c r="X18" s="12"/>
      <c r="Y18" s="90">
        <f t="shared" si="2"/>
        <v>0</v>
      </c>
      <c r="AA18" s="96">
        <f>COUNTIF(H18:W18,  9)+COUNTIF(H18:W18, 4.5)</f>
        <v>0</v>
      </c>
    </row>
    <row r="19" spans="1:27" x14ac:dyDescent="0.25">
      <c r="A19" s="105"/>
      <c r="B19" s="106" t="s">
        <v>142</v>
      </c>
      <c r="C19" s="85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86"/>
    </row>
    <row r="20" spans="1:27" x14ac:dyDescent="0.25">
      <c r="A20" s="108">
        <v>1</v>
      </c>
      <c r="B20" s="109" t="s">
        <v>73</v>
      </c>
      <c r="C20" s="4">
        <v>3513</v>
      </c>
      <c r="D20" s="109" t="s">
        <v>141</v>
      </c>
      <c r="E20" s="109">
        <v>167</v>
      </c>
      <c r="F20" s="109"/>
      <c r="G20" s="109"/>
      <c r="H20" s="91">
        <v>9</v>
      </c>
      <c r="I20" s="91"/>
      <c r="J20" s="93" t="s">
        <v>131</v>
      </c>
      <c r="K20" s="91"/>
      <c r="L20" s="91"/>
      <c r="M20" s="91"/>
      <c r="N20" s="91"/>
      <c r="O20" s="91"/>
      <c r="P20" s="91"/>
      <c r="Q20" s="91"/>
      <c r="R20" s="91"/>
      <c r="S20" s="113"/>
      <c r="T20" s="113"/>
      <c r="U20" s="113"/>
      <c r="V20" s="12"/>
      <c r="W20" s="12"/>
      <c r="X20" s="12"/>
      <c r="Y20" s="90">
        <f t="shared" ref="Y20:Y23" si="3">SUM(H20:X20)</f>
        <v>9</v>
      </c>
      <c r="AA20" s="96">
        <f>COUNTIF(H20:W20,  9)+COUNTIF(H20:W20, 4.5)</f>
        <v>2</v>
      </c>
    </row>
    <row r="21" spans="1:27" x14ac:dyDescent="0.25">
      <c r="A21" s="108">
        <v>2</v>
      </c>
      <c r="B21" s="109" t="s">
        <v>91</v>
      </c>
      <c r="C21" s="4">
        <v>1075</v>
      </c>
      <c r="D21" s="109" t="s">
        <v>141</v>
      </c>
      <c r="E21" s="109">
        <v>31</v>
      </c>
      <c r="F21" s="109"/>
      <c r="G21" s="109"/>
      <c r="H21" s="91">
        <v>6</v>
      </c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113"/>
      <c r="T21" s="113"/>
      <c r="U21" s="113"/>
      <c r="V21" s="12"/>
      <c r="W21" s="12"/>
      <c r="X21" s="12"/>
      <c r="Y21" s="90">
        <f t="shared" si="3"/>
        <v>6</v>
      </c>
      <c r="AA21" s="96">
        <f>COUNTIF(H21:W21,  9)+COUNTIF(H21:W21, 4.5)</f>
        <v>0</v>
      </c>
    </row>
    <row r="22" spans="1:27" x14ac:dyDescent="0.25">
      <c r="A22" s="108">
        <v>3</v>
      </c>
      <c r="B22" s="109" t="s">
        <v>93</v>
      </c>
      <c r="C22" s="4">
        <v>1137</v>
      </c>
      <c r="D22" s="109" t="s">
        <v>141</v>
      </c>
      <c r="E22" s="109">
        <v>901</v>
      </c>
      <c r="F22" s="109"/>
      <c r="G22" s="109"/>
      <c r="H22" s="91">
        <v>4</v>
      </c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113"/>
      <c r="T22" s="113"/>
      <c r="U22" s="113"/>
      <c r="V22" s="12"/>
      <c r="W22" s="12"/>
      <c r="X22" s="12"/>
      <c r="Y22" s="90">
        <f t="shared" si="3"/>
        <v>4</v>
      </c>
      <c r="AA22" s="96">
        <f>COUNTIF(H22:W22,  9)+COUNTIF(H22:W22, 4.5)</f>
        <v>0</v>
      </c>
    </row>
    <row r="23" spans="1:27" x14ac:dyDescent="0.25">
      <c r="A23" s="108">
        <v>4</v>
      </c>
      <c r="B23" s="109" t="s">
        <v>82</v>
      </c>
      <c r="C23" s="4" t="s">
        <v>83</v>
      </c>
      <c r="D23" s="109" t="s">
        <v>141</v>
      </c>
      <c r="E23" s="109">
        <v>44</v>
      </c>
      <c r="F23" s="109"/>
      <c r="G23" s="109"/>
      <c r="H23" s="91" t="s">
        <v>118</v>
      </c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113"/>
      <c r="T23" s="113"/>
      <c r="U23" s="113"/>
      <c r="V23" s="12"/>
      <c r="W23" s="12"/>
      <c r="X23" s="12"/>
      <c r="Y23" s="90">
        <f t="shared" si="3"/>
        <v>0</v>
      </c>
      <c r="AA23" s="96">
        <f>COUNTIF(H23:W23,  9)+COUNTIF(H23:W23, 4.5)</f>
        <v>0</v>
      </c>
    </row>
    <row r="24" spans="1:27" x14ac:dyDescent="0.25">
      <c r="X24" s="100"/>
    </row>
  </sheetData>
  <sortState ref="A8:AY12">
    <sortCondition descending="1" ref="Y8:Y12"/>
  </sortState>
  <mergeCells count="20">
    <mergeCell ref="A1:Y2"/>
    <mergeCell ref="H3:I3"/>
    <mergeCell ref="J3:K3"/>
    <mergeCell ref="L3:M3"/>
    <mergeCell ref="N3:O3"/>
    <mergeCell ref="P3:Q3"/>
    <mergeCell ref="R3:S3"/>
    <mergeCell ref="T3:U3"/>
    <mergeCell ref="X3:X5"/>
    <mergeCell ref="V3:W3"/>
    <mergeCell ref="Y3:Y5"/>
    <mergeCell ref="H4:I4"/>
    <mergeCell ref="J4:K4"/>
    <mergeCell ref="A3:G4"/>
    <mergeCell ref="V4:W4"/>
    <mergeCell ref="L4:M4"/>
    <mergeCell ref="N4:O4"/>
    <mergeCell ref="P4:Q4"/>
    <mergeCell ref="R4:S4"/>
    <mergeCell ref="T4:U4"/>
  </mergeCells>
  <pageMargins left="0.7" right="0.7" top="0.75" bottom="0.75" header="0.3" footer="0.3"/>
  <pageSetup scale="5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5"/>
  <sheetViews>
    <sheetView view="pageBreakPreview" zoomScale="60" zoomScaleNormal="70" workbookViewId="0">
      <selection activeCell="Z8" sqref="Z8"/>
    </sheetView>
  </sheetViews>
  <sheetFormatPr defaultRowHeight="15" x14ac:dyDescent="0.25"/>
  <cols>
    <col min="1" max="1" width="7.42578125" bestFit="1" customWidth="1"/>
    <col min="2" max="2" width="26.7109375" bestFit="1" customWidth="1"/>
    <col min="3" max="3" width="8.7109375" customWidth="1"/>
    <col min="5" max="24" width="8.7109375" customWidth="1"/>
  </cols>
  <sheetData>
    <row r="1" spans="1:34" ht="60" x14ac:dyDescent="0.25">
      <c r="A1" s="101" t="s">
        <v>0</v>
      </c>
      <c r="B1" s="90" t="s">
        <v>1</v>
      </c>
      <c r="C1" s="102" t="s">
        <v>6</v>
      </c>
      <c r="D1" s="103" t="s">
        <v>7</v>
      </c>
      <c r="E1" s="103" t="s">
        <v>14</v>
      </c>
      <c r="F1" s="103" t="s">
        <v>9</v>
      </c>
      <c r="G1" s="103" t="s">
        <v>10</v>
      </c>
      <c r="H1" s="104">
        <v>1</v>
      </c>
      <c r="I1" s="104">
        <v>2</v>
      </c>
      <c r="J1" s="104">
        <v>1</v>
      </c>
      <c r="K1" s="104">
        <v>2</v>
      </c>
      <c r="L1" s="104">
        <v>1</v>
      </c>
      <c r="M1" s="104">
        <v>2</v>
      </c>
      <c r="N1" s="104">
        <v>1</v>
      </c>
      <c r="O1" s="104">
        <v>2</v>
      </c>
      <c r="P1" s="104">
        <v>1</v>
      </c>
      <c r="Q1" s="104">
        <v>2</v>
      </c>
      <c r="R1" s="104">
        <v>1</v>
      </c>
      <c r="S1" s="104">
        <v>2</v>
      </c>
      <c r="T1" s="104">
        <v>1</v>
      </c>
      <c r="U1" s="104">
        <v>2</v>
      </c>
      <c r="V1" s="104">
        <v>3</v>
      </c>
      <c r="W1" s="104">
        <v>4</v>
      </c>
      <c r="X1" s="123"/>
      <c r="Y1" s="122" t="s">
        <v>3</v>
      </c>
      <c r="Z1" s="122"/>
      <c r="AA1" s="122" t="s">
        <v>168</v>
      </c>
      <c r="AB1" s="103" t="s">
        <v>162</v>
      </c>
      <c r="AC1" s="103" t="s">
        <v>39</v>
      </c>
      <c r="AD1" s="103" t="s">
        <v>163</v>
      </c>
      <c r="AE1" s="103" t="s">
        <v>164</v>
      </c>
      <c r="AF1" s="103" t="s">
        <v>165</v>
      </c>
      <c r="AG1" s="103" t="s">
        <v>122</v>
      </c>
      <c r="AH1" s="103" t="s">
        <v>166</v>
      </c>
    </row>
    <row r="2" spans="1:34" x14ac:dyDescent="0.25">
      <c r="A2">
        <f>ISP...TA!A11</f>
        <v>5</v>
      </c>
      <c r="B2" t="str">
        <f>ISP...TA!B11</f>
        <v>Andre vd Merwe</v>
      </c>
      <c r="C2">
        <f>ISP...TA!C11</f>
        <v>2086</v>
      </c>
      <c r="D2" t="str">
        <f>ISP...TA!D11</f>
        <v>ISP A</v>
      </c>
      <c r="E2">
        <f>ISP...TA!E11</f>
        <v>26</v>
      </c>
      <c r="F2">
        <f>ISP...TA!F11</f>
        <v>0</v>
      </c>
      <c r="G2">
        <f>ISP...TA!G11</f>
        <v>0</v>
      </c>
      <c r="H2">
        <f>ISP...TA!H11</f>
        <v>6</v>
      </c>
      <c r="I2" t="str">
        <f>ISP...TA!I11</f>
        <v>DNF</v>
      </c>
      <c r="J2">
        <f>ISP...TA!J11</f>
        <v>0</v>
      </c>
      <c r="K2">
        <f>ISP...TA!K11</f>
        <v>0</v>
      </c>
      <c r="L2">
        <f>ISP...TA!L11</f>
        <v>0</v>
      </c>
      <c r="M2">
        <f>ISP...TA!M11</f>
        <v>0</v>
      </c>
      <c r="N2">
        <f>ISP...TA!N11</f>
        <v>0</v>
      </c>
      <c r="O2">
        <f>ISP...TA!O11</f>
        <v>0</v>
      </c>
      <c r="P2">
        <f>ISP...TA!P11</f>
        <v>0</v>
      </c>
      <c r="Q2">
        <f>ISP...TA!Q11</f>
        <v>0</v>
      </c>
      <c r="R2">
        <f>ISP...TA!R11</f>
        <v>0</v>
      </c>
      <c r="S2">
        <f>ISP...TA!S11</f>
        <v>0</v>
      </c>
      <c r="T2">
        <f>ISP...TA!T11</f>
        <v>0</v>
      </c>
      <c r="U2">
        <f>ISP...TA!U11</f>
        <v>0</v>
      </c>
      <c r="V2">
        <f>ISP...TA!V11</f>
        <v>0</v>
      </c>
      <c r="W2">
        <f>ISP...TA!W11</f>
        <v>0</v>
      </c>
      <c r="X2">
        <f>ISP...TA!X11</f>
        <v>0</v>
      </c>
      <c r="Y2">
        <f>ISP...TA!Y11</f>
        <v>6</v>
      </c>
      <c r="Z2">
        <f>ISP...TA!Z11</f>
        <v>0</v>
      </c>
      <c r="AA2">
        <f>ISP...TA!AA11</f>
        <v>0</v>
      </c>
      <c r="AB2" t="b">
        <f t="shared" ref="AB2:AB33" si="0">IF(OR(D2="LGA", D2="LGB", D2="LGC"), TRUE, FALSE)</f>
        <v>0</v>
      </c>
      <c r="AC2" t="b">
        <f t="shared" ref="AC2:AC33" si="1">IF(D2="U2", TRUE, FALSE)</f>
        <v>0</v>
      </c>
      <c r="AD2" t="b">
        <f t="shared" ref="AD2:AD33" si="2">IF(D2="Nomad", TRUE, FALSE)</f>
        <v>0</v>
      </c>
      <c r="AE2" t="b">
        <f t="shared" ref="AE2:AE33" si="3">IF(OR(D2="ZA", D2="ZB"), TRUE, FALSE)</f>
        <v>0</v>
      </c>
      <c r="AF2" t="b">
        <f t="shared" ref="AF2:AF33" si="4">IF(OR(D2="ISP A", D2="ISP B", D2="ISP C"), TRUE, FALSE)</f>
        <v>1</v>
      </c>
      <c r="AG2" t="b">
        <f t="shared" ref="AG2:AG33" si="5">IF(D2="TA", TRUE, FALSE)</f>
        <v>0</v>
      </c>
      <c r="AH2" t="b">
        <f t="shared" ref="AH2:AH33" si="6">IF(OR(D2="SGT A", D2="SGT B", D2="SGT C"), TRUE, FALSE)</f>
        <v>0</v>
      </c>
    </row>
    <row r="3" spans="1:34" x14ac:dyDescent="0.25">
      <c r="A3">
        <f>ISP...TA!A14</f>
        <v>8</v>
      </c>
      <c r="B3" t="str">
        <f>ISP...TA!B14</f>
        <v>Hennie Groenewald</v>
      </c>
      <c r="C3">
        <f>ISP...TA!C14</f>
        <v>0</v>
      </c>
      <c r="D3" t="str">
        <f>ISP...TA!D14</f>
        <v>ISP A</v>
      </c>
      <c r="E3">
        <f>ISP...TA!E14</f>
        <v>8</v>
      </c>
      <c r="F3">
        <f>ISP...TA!F14</f>
        <v>0</v>
      </c>
      <c r="G3">
        <f>ISP...TA!G14</f>
        <v>0</v>
      </c>
      <c r="H3">
        <f>ISP...TA!H14</f>
        <v>0</v>
      </c>
      <c r="I3">
        <f>ISP...TA!I14</f>
        <v>0</v>
      </c>
      <c r="J3">
        <f>ISP...TA!J14</f>
        <v>0</v>
      </c>
      <c r="K3">
        <f>ISP...TA!K14</f>
        <v>0</v>
      </c>
      <c r="L3">
        <f>ISP...TA!L14</f>
        <v>0</v>
      </c>
      <c r="M3">
        <f>ISP...TA!M14</f>
        <v>0</v>
      </c>
      <c r="N3">
        <f>ISP...TA!N14</f>
        <v>0</v>
      </c>
      <c r="O3">
        <f>ISP...TA!O14</f>
        <v>0</v>
      </c>
      <c r="P3">
        <f>ISP...TA!P14</f>
        <v>0</v>
      </c>
      <c r="Q3">
        <f>ISP...TA!Q14</f>
        <v>0</v>
      </c>
      <c r="R3">
        <f>ISP...TA!R14</f>
        <v>0</v>
      </c>
      <c r="S3">
        <f>ISP...TA!S14</f>
        <v>0</v>
      </c>
      <c r="T3" t="str">
        <f>ISP...TA!T14</f>
        <v>DNF</v>
      </c>
      <c r="U3" t="str">
        <f>ISP...TA!U14</f>
        <v>DNS</v>
      </c>
      <c r="V3">
        <f>ISP...TA!V14</f>
        <v>0</v>
      </c>
      <c r="W3">
        <f>ISP...TA!W14</f>
        <v>0</v>
      </c>
      <c r="X3">
        <f>ISP...TA!X14</f>
        <v>0</v>
      </c>
      <c r="Y3">
        <f>ISP...TA!Y14</f>
        <v>0</v>
      </c>
      <c r="Z3">
        <f>ISP...TA!Z14</f>
        <v>0</v>
      </c>
      <c r="AA3">
        <f>ISP...TA!AA14</f>
        <v>0</v>
      </c>
      <c r="AB3" t="b">
        <f t="shared" si="0"/>
        <v>0</v>
      </c>
      <c r="AC3" t="b">
        <f t="shared" si="1"/>
        <v>0</v>
      </c>
      <c r="AD3" t="b">
        <f t="shared" si="2"/>
        <v>0</v>
      </c>
      <c r="AE3" t="b">
        <f t="shared" si="3"/>
        <v>0</v>
      </c>
      <c r="AF3" t="b">
        <f t="shared" si="4"/>
        <v>1</v>
      </c>
      <c r="AG3" t="b">
        <f t="shared" si="5"/>
        <v>0</v>
      </c>
      <c r="AH3" t="b">
        <f t="shared" si="6"/>
        <v>0</v>
      </c>
    </row>
    <row r="4" spans="1:34" x14ac:dyDescent="0.25">
      <c r="A4">
        <f>ISP...TA!A7</f>
        <v>1</v>
      </c>
      <c r="B4" t="str">
        <f>ISP...TA!B7</f>
        <v>Jonathan du Toit</v>
      </c>
      <c r="C4">
        <f>ISP...TA!C7</f>
        <v>4281</v>
      </c>
      <c r="D4" t="str">
        <f>ISP...TA!D7</f>
        <v>ISP A</v>
      </c>
      <c r="E4">
        <f>ISP...TA!E7</f>
        <v>18</v>
      </c>
      <c r="F4">
        <f>ISP...TA!F7</f>
        <v>0</v>
      </c>
      <c r="G4">
        <f>ISP...TA!G7</f>
        <v>0</v>
      </c>
      <c r="H4">
        <f>ISP...TA!H7</f>
        <v>6</v>
      </c>
      <c r="I4">
        <f>ISP...TA!I7</f>
        <v>6</v>
      </c>
      <c r="J4" t="str">
        <f>ISP...TA!J7</f>
        <v>3</v>
      </c>
      <c r="K4" t="str">
        <f>ISP...TA!K7</f>
        <v>DNS</v>
      </c>
      <c r="L4">
        <f>ISP...TA!L7</f>
        <v>0</v>
      </c>
      <c r="M4">
        <f>ISP...TA!M7</f>
        <v>0</v>
      </c>
      <c r="N4">
        <f>ISP...TA!N7</f>
        <v>0</v>
      </c>
      <c r="O4">
        <f>ISP...TA!O7</f>
        <v>0</v>
      </c>
      <c r="P4">
        <f>ISP...TA!P7</f>
        <v>0</v>
      </c>
      <c r="Q4">
        <f>ISP...TA!Q7</f>
        <v>0</v>
      </c>
      <c r="R4">
        <f>ISP...TA!R7</f>
        <v>0</v>
      </c>
      <c r="S4">
        <f>ISP...TA!S7</f>
        <v>0</v>
      </c>
      <c r="T4">
        <f>ISP...TA!T7</f>
        <v>9</v>
      </c>
      <c r="U4">
        <f>ISP...TA!U7</f>
        <v>4.5</v>
      </c>
      <c r="V4">
        <f>ISP...TA!V7</f>
        <v>0</v>
      </c>
      <c r="W4">
        <f>ISP...TA!W7</f>
        <v>0</v>
      </c>
      <c r="X4" t="str">
        <f>ISP...TA!X7</f>
        <v>10</v>
      </c>
      <c r="Y4">
        <f>ISP...TA!Y7</f>
        <v>25.5</v>
      </c>
      <c r="Z4">
        <f>ISP...TA!Z7</f>
        <v>0</v>
      </c>
      <c r="AA4">
        <f>ISP...TA!AA7</f>
        <v>2</v>
      </c>
      <c r="AB4" t="b">
        <f t="shared" si="0"/>
        <v>0</v>
      </c>
      <c r="AC4" t="b">
        <f t="shared" si="1"/>
        <v>0</v>
      </c>
      <c r="AD4" t="b">
        <f t="shared" si="2"/>
        <v>0</v>
      </c>
      <c r="AE4" t="b">
        <f t="shared" si="3"/>
        <v>0</v>
      </c>
      <c r="AF4" t="b">
        <f t="shared" si="4"/>
        <v>1</v>
      </c>
      <c r="AG4" t="b">
        <f t="shared" si="5"/>
        <v>0</v>
      </c>
      <c r="AH4" t="b">
        <f t="shared" si="6"/>
        <v>0</v>
      </c>
    </row>
    <row r="5" spans="1:34" x14ac:dyDescent="0.25">
      <c r="A5">
        <f>ISP...TA!A12</f>
        <v>6</v>
      </c>
      <c r="B5" t="str">
        <f>ISP...TA!B12</f>
        <v>Keagan Ward</v>
      </c>
      <c r="C5">
        <f>ISP...TA!C12</f>
        <v>0</v>
      </c>
      <c r="D5" t="str">
        <f>ISP...TA!D12</f>
        <v>ISP A</v>
      </c>
      <c r="E5">
        <f>ISP...TA!E12</f>
        <v>25</v>
      </c>
      <c r="F5">
        <f>ISP...TA!F12</f>
        <v>0</v>
      </c>
      <c r="G5">
        <f>ISP...TA!G12</f>
        <v>0</v>
      </c>
      <c r="H5">
        <f>ISP...TA!H12</f>
        <v>3</v>
      </c>
      <c r="I5">
        <f>ISP...TA!I12</f>
        <v>3</v>
      </c>
      <c r="J5">
        <f>ISP...TA!J12</f>
        <v>0</v>
      </c>
      <c r="K5">
        <f>ISP...TA!K12</f>
        <v>0</v>
      </c>
      <c r="L5">
        <f>ISP...TA!L12</f>
        <v>0</v>
      </c>
      <c r="M5">
        <f>ISP...TA!M12</f>
        <v>0</v>
      </c>
      <c r="N5">
        <f>ISP...TA!N12</f>
        <v>0</v>
      </c>
      <c r="O5">
        <f>ISP...TA!O12</f>
        <v>0</v>
      </c>
      <c r="P5">
        <f>ISP...TA!P12</f>
        <v>0</v>
      </c>
      <c r="Q5">
        <f>ISP...TA!Q12</f>
        <v>0</v>
      </c>
      <c r="R5">
        <f>ISP...TA!R12</f>
        <v>0</v>
      </c>
      <c r="S5">
        <f>ISP...TA!S12</f>
        <v>0</v>
      </c>
      <c r="T5">
        <f>ISP...TA!T12</f>
        <v>0</v>
      </c>
      <c r="U5">
        <f>ISP...TA!U12</f>
        <v>0</v>
      </c>
      <c r="V5">
        <f>ISP...TA!V12</f>
        <v>0</v>
      </c>
      <c r="W5">
        <f>ISP...TA!W12</f>
        <v>0</v>
      </c>
      <c r="X5">
        <f>ISP...TA!X12</f>
        <v>0</v>
      </c>
      <c r="Y5">
        <f>ISP...TA!Y12</f>
        <v>6</v>
      </c>
      <c r="Z5">
        <f>ISP...TA!Z12</f>
        <v>0</v>
      </c>
      <c r="AA5">
        <f>ISP...TA!AA12</f>
        <v>0</v>
      </c>
      <c r="AB5" t="b">
        <f t="shared" si="0"/>
        <v>0</v>
      </c>
      <c r="AC5" t="b">
        <f t="shared" si="1"/>
        <v>0</v>
      </c>
      <c r="AD5" t="b">
        <f t="shared" si="2"/>
        <v>0</v>
      </c>
      <c r="AE5" t="b">
        <f t="shared" si="3"/>
        <v>0</v>
      </c>
      <c r="AF5" t="b">
        <f t="shared" si="4"/>
        <v>1</v>
      </c>
      <c r="AG5" t="b">
        <f t="shared" si="5"/>
        <v>0</v>
      </c>
      <c r="AH5" t="b">
        <f t="shared" si="6"/>
        <v>0</v>
      </c>
    </row>
    <row r="6" spans="1:34" x14ac:dyDescent="0.25">
      <c r="A6">
        <f>ISP...TA!A8</f>
        <v>2</v>
      </c>
      <c r="B6" t="str">
        <f>ISP...TA!B8</f>
        <v>Larry Wilford</v>
      </c>
      <c r="C6">
        <f>ISP...TA!C8</f>
        <v>4235</v>
      </c>
      <c r="D6" t="str">
        <f>ISP...TA!D8</f>
        <v>ISP A</v>
      </c>
      <c r="E6">
        <f>ISP...TA!E8</f>
        <v>1</v>
      </c>
      <c r="F6">
        <f>ISP...TA!F8</f>
        <v>0</v>
      </c>
      <c r="G6">
        <f>ISP...TA!G8</f>
        <v>0</v>
      </c>
      <c r="H6">
        <f>ISP...TA!H8</f>
        <v>9</v>
      </c>
      <c r="I6">
        <f>ISP...TA!I8</f>
        <v>9</v>
      </c>
      <c r="J6">
        <f>ISP...TA!J8</f>
        <v>0</v>
      </c>
      <c r="K6">
        <f>ISP...TA!K8</f>
        <v>0</v>
      </c>
      <c r="L6">
        <f>ISP...TA!L8</f>
        <v>0</v>
      </c>
      <c r="M6">
        <f>ISP...TA!M8</f>
        <v>0</v>
      </c>
      <c r="N6">
        <f>ISP...TA!N8</f>
        <v>0</v>
      </c>
      <c r="O6">
        <f>ISP...TA!O8</f>
        <v>0</v>
      </c>
      <c r="P6">
        <f>ISP...TA!P8</f>
        <v>0</v>
      </c>
      <c r="Q6">
        <f>ISP...TA!Q8</f>
        <v>0</v>
      </c>
      <c r="R6">
        <f>ISP...TA!R8</f>
        <v>0</v>
      </c>
      <c r="S6">
        <f>ISP...TA!S8</f>
        <v>0</v>
      </c>
      <c r="T6">
        <f>ISP...TA!T8</f>
        <v>0</v>
      </c>
      <c r="U6">
        <f>ISP...TA!U8</f>
        <v>0</v>
      </c>
      <c r="V6">
        <f>ISP...TA!V8</f>
        <v>0</v>
      </c>
      <c r="W6">
        <f>ISP...TA!W8</f>
        <v>0</v>
      </c>
      <c r="X6">
        <f>ISP...TA!X8</f>
        <v>0</v>
      </c>
      <c r="Y6">
        <f>ISP...TA!Y8</f>
        <v>18</v>
      </c>
      <c r="Z6">
        <f>ISP...TA!Z8</f>
        <v>0</v>
      </c>
      <c r="AA6">
        <f>ISP...TA!AA8</f>
        <v>2</v>
      </c>
      <c r="AB6" t="b">
        <f t="shared" si="0"/>
        <v>0</v>
      </c>
      <c r="AC6" t="b">
        <f t="shared" si="1"/>
        <v>0</v>
      </c>
      <c r="AD6" t="b">
        <f t="shared" si="2"/>
        <v>0</v>
      </c>
      <c r="AE6" t="b">
        <f t="shared" si="3"/>
        <v>0</v>
      </c>
      <c r="AF6" t="b">
        <f t="shared" si="4"/>
        <v>1</v>
      </c>
      <c r="AG6" t="b">
        <f t="shared" si="5"/>
        <v>0</v>
      </c>
      <c r="AH6" t="b">
        <f t="shared" si="6"/>
        <v>0</v>
      </c>
    </row>
    <row r="7" spans="1:34" x14ac:dyDescent="0.25">
      <c r="A7">
        <f>ISP...TA!A10</f>
        <v>4</v>
      </c>
      <c r="B7" t="str">
        <f>ISP...TA!B10</f>
        <v>Neil Lobb</v>
      </c>
      <c r="C7">
        <f>ISP...TA!C10</f>
        <v>3752</v>
      </c>
      <c r="D7" t="str">
        <f>ISP...TA!D10</f>
        <v>ISP A</v>
      </c>
      <c r="E7">
        <f>ISP...TA!E10</f>
        <v>11</v>
      </c>
      <c r="F7">
        <f>ISP...TA!F10</f>
        <v>0</v>
      </c>
      <c r="G7">
        <f>ISP...TA!G10</f>
        <v>0</v>
      </c>
      <c r="H7">
        <f>ISP...TA!H10</f>
        <v>4</v>
      </c>
      <c r="I7">
        <f>ISP...TA!I10</f>
        <v>4</v>
      </c>
      <c r="J7">
        <f>ISP...TA!J10</f>
        <v>0</v>
      </c>
      <c r="K7">
        <f>ISP...TA!K10</f>
        <v>0</v>
      </c>
      <c r="L7">
        <f>ISP...TA!L10</f>
        <v>0</v>
      </c>
      <c r="M7">
        <f>ISP...TA!M10</f>
        <v>0</v>
      </c>
      <c r="N7">
        <f>ISP...TA!N10</f>
        <v>0</v>
      </c>
      <c r="O7">
        <f>ISP...TA!O10</f>
        <v>0</v>
      </c>
      <c r="P7">
        <f>ISP...TA!P10</f>
        <v>0</v>
      </c>
      <c r="Q7">
        <f>ISP...TA!Q10</f>
        <v>0</v>
      </c>
      <c r="R7">
        <f>ISP...TA!R10</f>
        <v>0</v>
      </c>
      <c r="S7">
        <f>ISP...TA!S10</f>
        <v>0</v>
      </c>
      <c r="T7">
        <f>ISP...TA!T10</f>
        <v>0</v>
      </c>
      <c r="U7">
        <f>ISP...TA!U10</f>
        <v>0</v>
      </c>
      <c r="V7">
        <f>ISP...TA!V10</f>
        <v>0</v>
      </c>
      <c r="W7">
        <f>ISP...TA!W10</f>
        <v>0</v>
      </c>
      <c r="X7">
        <f>ISP...TA!X10</f>
        <v>0</v>
      </c>
      <c r="Y7">
        <f>ISP...TA!Y10</f>
        <v>8</v>
      </c>
      <c r="Z7">
        <f>ISP...TA!Z10</f>
        <v>0</v>
      </c>
      <c r="AA7">
        <f>ISP...TA!AA10</f>
        <v>0</v>
      </c>
      <c r="AB7" t="b">
        <f t="shared" si="0"/>
        <v>0</v>
      </c>
      <c r="AC7" t="b">
        <f t="shared" si="1"/>
        <v>0</v>
      </c>
      <c r="AD7" t="b">
        <f t="shared" si="2"/>
        <v>0</v>
      </c>
      <c r="AE7" t="b">
        <f t="shared" si="3"/>
        <v>0</v>
      </c>
      <c r="AF7" t="b">
        <f t="shared" si="4"/>
        <v>1</v>
      </c>
      <c r="AG7" t="b">
        <f t="shared" si="5"/>
        <v>0</v>
      </c>
      <c r="AH7" t="b">
        <f t="shared" si="6"/>
        <v>0</v>
      </c>
    </row>
    <row r="8" spans="1:34" x14ac:dyDescent="0.25">
      <c r="A8">
        <f>ISP...TA!A9</f>
        <v>3</v>
      </c>
      <c r="B8" t="str">
        <f>ISP...TA!B9</f>
        <v>Oliver Dalais</v>
      </c>
      <c r="C8">
        <f>ISP...TA!C9</f>
        <v>0</v>
      </c>
      <c r="D8" t="str">
        <f>ISP...TA!D9</f>
        <v>ISP A</v>
      </c>
      <c r="E8">
        <f>ISP...TA!E9</f>
        <v>5</v>
      </c>
      <c r="F8">
        <f>ISP...TA!F9</f>
        <v>0</v>
      </c>
      <c r="G8">
        <f>ISP...TA!G9</f>
        <v>0</v>
      </c>
      <c r="H8">
        <f>ISP...TA!H9</f>
        <v>0</v>
      </c>
      <c r="I8">
        <f>ISP...TA!I9</f>
        <v>0</v>
      </c>
      <c r="J8">
        <f>ISP...TA!J9</f>
        <v>0</v>
      </c>
      <c r="K8">
        <f>ISP...TA!K9</f>
        <v>0</v>
      </c>
      <c r="L8">
        <f>ISP...TA!L9</f>
        <v>0</v>
      </c>
      <c r="M8">
        <f>ISP...TA!M9</f>
        <v>0</v>
      </c>
      <c r="N8">
        <f>ISP...TA!N9</f>
        <v>0</v>
      </c>
      <c r="O8">
        <f>ISP...TA!O9</f>
        <v>0</v>
      </c>
      <c r="P8">
        <f>ISP...TA!P9</f>
        <v>0</v>
      </c>
      <c r="Q8">
        <f>ISP...TA!Q9</f>
        <v>0</v>
      </c>
      <c r="R8">
        <f>ISP...TA!R9</f>
        <v>0</v>
      </c>
      <c r="S8">
        <f>ISP...TA!S9</f>
        <v>0</v>
      </c>
      <c r="T8">
        <f>ISP...TA!T9</f>
        <v>6</v>
      </c>
      <c r="U8">
        <f>ISP...TA!U9</f>
        <v>3</v>
      </c>
      <c r="V8">
        <f>ISP...TA!V9</f>
        <v>0</v>
      </c>
      <c r="W8">
        <f>ISP...TA!W9</f>
        <v>0</v>
      </c>
      <c r="X8">
        <f>ISP...TA!X9</f>
        <v>0</v>
      </c>
      <c r="Y8">
        <f>ISP...TA!Y9</f>
        <v>9</v>
      </c>
      <c r="Z8">
        <f>ISP...TA!Z9</f>
        <v>0</v>
      </c>
      <c r="AA8">
        <f>ISP...TA!AA9</f>
        <v>0</v>
      </c>
      <c r="AB8" t="b">
        <f t="shared" si="0"/>
        <v>0</v>
      </c>
      <c r="AC8" t="b">
        <f t="shared" si="1"/>
        <v>0</v>
      </c>
      <c r="AD8" t="b">
        <f t="shared" si="2"/>
        <v>0</v>
      </c>
      <c r="AE8" t="b">
        <f t="shared" si="3"/>
        <v>0</v>
      </c>
      <c r="AF8" t="b">
        <f t="shared" si="4"/>
        <v>1</v>
      </c>
      <c r="AG8" t="b">
        <f t="shared" si="5"/>
        <v>0</v>
      </c>
      <c r="AH8" t="b">
        <f t="shared" si="6"/>
        <v>0</v>
      </c>
    </row>
    <row r="9" spans="1:34" x14ac:dyDescent="0.25">
      <c r="A9">
        <f>ISP...TA!A13</f>
        <v>7</v>
      </c>
      <c r="B9" t="str">
        <f>ISP...TA!B13</f>
        <v>Peter vd Spuy</v>
      </c>
      <c r="C9">
        <f>ISP...TA!C13</f>
        <v>2332</v>
      </c>
      <c r="D9" t="str">
        <f>ISP...TA!D13</f>
        <v>ISP A</v>
      </c>
      <c r="E9">
        <f>ISP...TA!E13</f>
        <v>8</v>
      </c>
      <c r="F9">
        <f>ISP...TA!F13</f>
        <v>0</v>
      </c>
      <c r="G9">
        <f>ISP...TA!G13</f>
        <v>0</v>
      </c>
      <c r="H9">
        <f>ISP...TA!H13</f>
        <v>2</v>
      </c>
      <c r="I9">
        <f>ISP...TA!I13</f>
        <v>2</v>
      </c>
      <c r="J9" t="str">
        <f>ISP...TA!J13</f>
        <v>4.5</v>
      </c>
      <c r="K9" t="str">
        <f>ISP...TA!K13</f>
        <v>4.5</v>
      </c>
      <c r="L9">
        <f>ISP...TA!L13</f>
        <v>0</v>
      </c>
      <c r="M9">
        <f>ISP...TA!M13</f>
        <v>0</v>
      </c>
      <c r="N9">
        <f>ISP...TA!N13</f>
        <v>0</v>
      </c>
      <c r="O9">
        <f>ISP...TA!O13</f>
        <v>0</v>
      </c>
      <c r="P9">
        <f>ISP...TA!P13</f>
        <v>0</v>
      </c>
      <c r="Q9">
        <f>ISP...TA!Q13</f>
        <v>0</v>
      </c>
      <c r="R9">
        <f>ISP...TA!R13</f>
        <v>0</v>
      </c>
      <c r="S9">
        <f>ISP...TA!S13</f>
        <v>0</v>
      </c>
      <c r="T9">
        <f>ISP...TA!T13</f>
        <v>0</v>
      </c>
      <c r="U9">
        <f>ISP...TA!U13</f>
        <v>0</v>
      </c>
      <c r="V9">
        <f>ISP...TA!V13</f>
        <v>0</v>
      </c>
      <c r="W9">
        <f>ISP...TA!W13</f>
        <v>0</v>
      </c>
      <c r="X9" t="str">
        <f>ISP...TA!X13</f>
        <v>10</v>
      </c>
      <c r="Y9">
        <f>ISP...TA!Y13</f>
        <v>4</v>
      </c>
      <c r="Z9">
        <f>ISP...TA!Z13</f>
        <v>0</v>
      </c>
      <c r="AA9">
        <f>ISP...TA!AA13</f>
        <v>2</v>
      </c>
      <c r="AB9" t="b">
        <f t="shared" si="0"/>
        <v>0</v>
      </c>
      <c r="AC9" t="b">
        <f t="shared" si="1"/>
        <v>0</v>
      </c>
      <c r="AD9" t="b">
        <f t="shared" si="2"/>
        <v>0</v>
      </c>
      <c r="AE9" t="b">
        <f t="shared" si="3"/>
        <v>0</v>
      </c>
      <c r="AF9" t="b">
        <f t="shared" si="4"/>
        <v>1</v>
      </c>
      <c r="AG9" t="b">
        <f t="shared" si="5"/>
        <v>0</v>
      </c>
      <c r="AH9" t="b">
        <f t="shared" si="6"/>
        <v>0</v>
      </c>
    </row>
    <row r="10" spans="1:34" x14ac:dyDescent="0.25">
      <c r="A10">
        <f>ISP...TA!A19</f>
        <v>4</v>
      </c>
      <c r="B10" t="str">
        <f>ISP...TA!B19</f>
        <v>Andre vd Merwe</v>
      </c>
      <c r="C10">
        <f>ISP...TA!C19</f>
        <v>2086</v>
      </c>
      <c r="D10" t="str">
        <f>ISP...TA!D19</f>
        <v>ISP B</v>
      </c>
      <c r="E10">
        <f>ISP...TA!E19</f>
        <v>24</v>
      </c>
      <c r="F10">
        <f>ISP...TA!F19</f>
        <v>0</v>
      </c>
      <c r="G10">
        <f>ISP...TA!G19</f>
        <v>0</v>
      </c>
      <c r="H10">
        <f>ISP...TA!H19</f>
        <v>6</v>
      </c>
      <c r="I10" t="str">
        <f>ISP...TA!I19</f>
        <v>DNF</v>
      </c>
      <c r="J10">
        <f>ISP...TA!J19</f>
        <v>0</v>
      </c>
      <c r="K10">
        <f>ISP...TA!K19</f>
        <v>0</v>
      </c>
      <c r="L10">
        <f>ISP...TA!L19</f>
        <v>0</v>
      </c>
      <c r="M10">
        <f>ISP...TA!M19</f>
        <v>0</v>
      </c>
      <c r="N10">
        <f>ISP...TA!N19</f>
        <v>0</v>
      </c>
      <c r="O10">
        <f>ISP...TA!O19</f>
        <v>0</v>
      </c>
      <c r="P10">
        <f>ISP...TA!P19</f>
        <v>6</v>
      </c>
      <c r="Q10">
        <f>ISP...TA!Q19</f>
        <v>4</v>
      </c>
      <c r="R10">
        <f>ISP...TA!R19</f>
        <v>0</v>
      </c>
      <c r="S10">
        <f>ISP...TA!S19</f>
        <v>0</v>
      </c>
      <c r="T10">
        <f>ISP...TA!T19</f>
        <v>0</v>
      </c>
      <c r="U10">
        <f>ISP...TA!U19</f>
        <v>0</v>
      </c>
      <c r="V10">
        <f>ISP...TA!V19</f>
        <v>0</v>
      </c>
      <c r="W10">
        <f>ISP...TA!W19</f>
        <v>0</v>
      </c>
      <c r="X10">
        <f>ISP...TA!X19</f>
        <v>0</v>
      </c>
      <c r="Y10">
        <f>ISP...TA!Y19</f>
        <v>16</v>
      </c>
      <c r="Z10">
        <f>ISP...TA!Z19</f>
        <v>0</v>
      </c>
      <c r="AA10">
        <f>ISP...TA!AA19</f>
        <v>0</v>
      </c>
      <c r="AB10" t="b">
        <f t="shared" si="0"/>
        <v>0</v>
      </c>
      <c r="AC10" t="b">
        <f t="shared" si="1"/>
        <v>0</v>
      </c>
      <c r="AD10" t="b">
        <f t="shared" si="2"/>
        <v>0</v>
      </c>
      <c r="AE10" t="b">
        <f t="shared" si="3"/>
        <v>0</v>
      </c>
      <c r="AF10" t="b">
        <f t="shared" si="4"/>
        <v>1</v>
      </c>
      <c r="AG10" t="b">
        <f t="shared" si="5"/>
        <v>0</v>
      </c>
      <c r="AH10" t="b">
        <f t="shared" si="6"/>
        <v>0</v>
      </c>
    </row>
    <row r="11" spans="1:34" x14ac:dyDescent="0.25">
      <c r="A11">
        <f>ISP...TA!A22</f>
        <v>7</v>
      </c>
      <c r="B11" t="str">
        <f>ISP...TA!B22</f>
        <v>Brian Algar</v>
      </c>
      <c r="C11">
        <f>ISP...TA!C22</f>
        <v>3807</v>
      </c>
      <c r="D11" t="str">
        <f>ISP...TA!D22</f>
        <v>ISP B</v>
      </c>
      <c r="E11">
        <f>ISP...TA!E22</f>
        <v>54</v>
      </c>
      <c r="F11">
        <f>ISP...TA!F22</f>
        <v>0</v>
      </c>
      <c r="G11">
        <f>ISP...TA!G22</f>
        <v>0</v>
      </c>
      <c r="H11">
        <f>ISP...TA!H22</f>
        <v>1</v>
      </c>
      <c r="I11">
        <f>ISP...TA!I22</f>
        <v>4</v>
      </c>
      <c r="J11">
        <f>ISP...TA!J22</f>
        <v>0</v>
      </c>
      <c r="K11">
        <f>ISP...TA!K22</f>
        <v>0</v>
      </c>
      <c r="L11">
        <f>ISP...TA!L22</f>
        <v>0</v>
      </c>
      <c r="M11">
        <f>ISP...TA!M22</f>
        <v>0</v>
      </c>
      <c r="N11">
        <f>ISP...TA!N22</f>
        <v>0</v>
      </c>
      <c r="O11">
        <f>ISP...TA!O22</f>
        <v>0</v>
      </c>
      <c r="P11">
        <f>ISP...TA!P22</f>
        <v>3</v>
      </c>
      <c r="Q11">
        <f>ISP...TA!Q22</f>
        <v>3</v>
      </c>
      <c r="R11">
        <f>ISP...TA!R22</f>
        <v>0</v>
      </c>
      <c r="S11">
        <f>ISP...TA!S22</f>
        <v>0</v>
      </c>
      <c r="T11">
        <f>ISP...TA!T22</f>
        <v>0</v>
      </c>
      <c r="U11">
        <f>ISP...TA!U22</f>
        <v>0</v>
      </c>
      <c r="V11">
        <f>ISP...TA!V22</f>
        <v>0</v>
      </c>
      <c r="W11">
        <f>ISP...TA!W22</f>
        <v>0</v>
      </c>
      <c r="X11">
        <f>ISP...TA!X22</f>
        <v>0</v>
      </c>
      <c r="Y11">
        <f>ISP...TA!Y22</f>
        <v>11</v>
      </c>
      <c r="Z11">
        <f>ISP...TA!Z22</f>
        <v>0</v>
      </c>
      <c r="AA11">
        <f>ISP...TA!AA22</f>
        <v>0</v>
      </c>
      <c r="AB11" t="b">
        <f t="shared" si="0"/>
        <v>0</v>
      </c>
      <c r="AC11" t="b">
        <f t="shared" si="1"/>
        <v>0</v>
      </c>
      <c r="AD11" t="b">
        <f t="shared" si="2"/>
        <v>0</v>
      </c>
      <c r="AE11" t="b">
        <f t="shared" si="3"/>
        <v>0</v>
      </c>
      <c r="AF11" t="b">
        <f t="shared" si="4"/>
        <v>1</v>
      </c>
      <c r="AG11" t="b">
        <f t="shared" si="5"/>
        <v>0</v>
      </c>
      <c r="AH11" t="b">
        <f t="shared" si="6"/>
        <v>0</v>
      </c>
    </row>
    <row r="12" spans="1:34" x14ac:dyDescent="0.25">
      <c r="A12">
        <f>ISP...TA!A25</f>
        <v>10</v>
      </c>
      <c r="B12" t="str">
        <f>ISP...TA!B25</f>
        <v>Darryn Gudmanz</v>
      </c>
      <c r="C12">
        <f>ISP...TA!C25</f>
        <v>5933</v>
      </c>
      <c r="D12" t="str">
        <f>ISP...TA!D25</f>
        <v>ISP B</v>
      </c>
      <c r="E12">
        <f>ISP...TA!E25</f>
        <v>169</v>
      </c>
      <c r="F12">
        <f>ISP...TA!F25</f>
        <v>0</v>
      </c>
      <c r="G12">
        <f>ISP...TA!G25</f>
        <v>0</v>
      </c>
      <c r="H12">
        <f>ISP...TA!H25</f>
        <v>3</v>
      </c>
      <c r="I12">
        <f>ISP...TA!I25</f>
        <v>0</v>
      </c>
      <c r="J12">
        <f>ISP...TA!J25</f>
        <v>0</v>
      </c>
      <c r="K12">
        <f>ISP...TA!K25</f>
        <v>0</v>
      </c>
      <c r="L12">
        <f>ISP...TA!L25</f>
        <v>0</v>
      </c>
      <c r="M12">
        <f>ISP...TA!M25</f>
        <v>0</v>
      </c>
      <c r="N12">
        <f>ISP...TA!N25</f>
        <v>0</v>
      </c>
      <c r="O12">
        <f>ISP...TA!O25</f>
        <v>0</v>
      </c>
      <c r="P12">
        <f>ISP...TA!P25</f>
        <v>0</v>
      </c>
      <c r="Q12">
        <f>ISP...TA!Q25</f>
        <v>0</v>
      </c>
      <c r="R12">
        <f>ISP...TA!R25</f>
        <v>0</v>
      </c>
      <c r="S12">
        <f>ISP...TA!S25</f>
        <v>0</v>
      </c>
      <c r="T12">
        <f>ISP...TA!T25</f>
        <v>0</v>
      </c>
      <c r="U12">
        <f>ISP...TA!U25</f>
        <v>0</v>
      </c>
      <c r="V12">
        <f>ISP...TA!V25</f>
        <v>0</v>
      </c>
      <c r="W12">
        <f>ISP...TA!W25</f>
        <v>0</v>
      </c>
      <c r="X12">
        <f>ISP...TA!X25</f>
        <v>0</v>
      </c>
      <c r="Y12">
        <f>ISP...TA!Y25</f>
        <v>3</v>
      </c>
      <c r="Z12">
        <f>ISP...TA!Z25</f>
        <v>0</v>
      </c>
      <c r="AA12">
        <f>ISP...TA!AA25</f>
        <v>0</v>
      </c>
      <c r="AB12" t="b">
        <f t="shared" si="0"/>
        <v>0</v>
      </c>
      <c r="AC12" t="b">
        <f t="shared" si="1"/>
        <v>0</v>
      </c>
      <c r="AD12" t="b">
        <f t="shared" si="2"/>
        <v>0</v>
      </c>
      <c r="AE12" t="b">
        <f t="shared" si="3"/>
        <v>0</v>
      </c>
      <c r="AF12" t="b">
        <f t="shared" si="4"/>
        <v>1</v>
      </c>
      <c r="AG12" t="b">
        <f t="shared" si="5"/>
        <v>0</v>
      </c>
      <c r="AH12" t="b">
        <f t="shared" si="6"/>
        <v>0</v>
      </c>
    </row>
    <row r="13" spans="1:34" x14ac:dyDescent="0.25">
      <c r="A13">
        <f>ISP...TA!A21</f>
        <v>6</v>
      </c>
      <c r="B13" t="str">
        <f>ISP...TA!B21</f>
        <v>George Avvakoumides</v>
      </c>
      <c r="C13">
        <f>ISP...TA!C21</f>
        <v>3808</v>
      </c>
      <c r="D13" t="str">
        <f>ISP...TA!D21</f>
        <v>ISP B</v>
      </c>
      <c r="E13">
        <f>ISP...TA!E21</f>
        <v>16</v>
      </c>
      <c r="F13">
        <f>ISP...TA!F21</f>
        <v>0</v>
      </c>
      <c r="G13">
        <f>ISP...TA!G21</f>
        <v>0</v>
      </c>
      <c r="H13" t="str">
        <f>ISP...TA!H21</f>
        <v>outp</v>
      </c>
      <c r="I13">
        <f>ISP...TA!I21</f>
        <v>3</v>
      </c>
      <c r="J13">
        <f>ISP...TA!J21</f>
        <v>0</v>
      </c>
      <c r="K13">
        <f>ISP...TA!K21</f>
        <v>0</v>
      </c>
      <c r="L13">
        <f>ISP...TA!L21</f>
        <v>0</v>
      </c>
      <c r="M13">
        <f>ISP...TA!M21</f>
        <v>0</v>
      </c>
      <c r="N13">
        <f>ISP...TA!N21</f>
        <v>0</v>
      </c>
      <c r="O13">
        <f>ISP...TA!O21</f>
        <v>0</v>
      </c>
      <c r="P13">
        <f>ISP...TA!P21</f>
        <v>4</v>
      </c>
      <c r="Q13">
        <f>ISP...TA!Q21</f>
        <v>6</v>
      </c>
      <c r="R13">
        <f>ISP...TA!R21</f>
        <v>0</v>
      </c>
      <c r="S13">
        <f>ISP...TA!S21</f>
        <v>0</v>
      </c>
      <c r="T13">
        <f>ISP...TA!T21</f>
        <v>0</v>
      </c>
      <c r="U13">
        <f>ISP...TA!U21</f>
        <v>0</v>
      </c>
      <c r="V13">
        <f>ISP...TA!V21</f>
        <v>0</v>
      </c>
      <c r="W13">
        <f>ISP...TA!W21</f>
        <v>0</v>
      </c>
      <c r="X13">
        <f>ISP...TA!X21</f>
        <v>0</v>
      </c>
      <c r="Y13">
        <f>ISP...TA!Y21</f>
        <v>13</v>
      </c>
      <c r="Z13">
        <f>ISP...TA!Z21</f>
        <v>0</v>
      </c>
      <c r="AA13">
        <f>ISP...TA!AA21</f>
        <v>0</v>
      </c>
      <c r="AB13" t="b">
        <f t="shared" si="0"/>
        <v>0</v>
      </c>
      <c r="AC13" t="b">
        <f t="shared" si="1"/>
        <v>0</v>
      </c>
      <c r="AD13" t="b">
        <f t="shared" si="2"/>
        <v>0</v>
      </c>
      <c r="AE13" t="b">
        <f t="shared" si="3"/>
        <v>0</v>
      </c>
      <c r="AF13" t="b">
        <f t="shared" si="4"/>
        <v>1</v>
      </c>
      <c r="AG13" t="b">
        <f t="shared" si="5"/>
        <v>0</v>
      </c>
      <c r="AH13" t="b">
        <f t="shared" si="6"/>
        <v>0</v>
      </c>
    </row>
    <row r="14" spans="1:34" x14ac:dyDescent="0.25">
      <c r="A14">
        <f>ISP...TA!A28</f>
        <v>13</v>
      </c>
      <c r="B14" t="str">
        <f>ISP...TA!B28</f>
        <v>Keegan Campos</v>
      </c>
      <c r="C14">
        <f>ISP...TA!C28</f>
        <v>3414</v>
      </c>
      <c r="D14" t="str">
        <f>ISP...TA!D28</f>
        <v>ISP B</v>
      </c>
      <c r="E14">
        <f>ISP...TA!E28</f>
        <v>969</v>
      </c>
      <c r="F14">
        <f>ISP...TA!F28</f>
        <v>0</v>
      </c>
      <c r="G14">
        <f>ISP...TA!G28</f>
        <v>0</v>
      </c>
      <c r="H14" t="str">
        <f>ISP...TA!H28</f>
        <v>DNF</v>
      </c>
      <c r="I14" t="str">
        <f>ISP...TA!I28</f>
        <v>DNS</v>
      </c>
      <c r="J14">
        <f>ISP...TA!J28</f>
        <v>0</v>
      </c>
      <c r="K14">
        <f>ISP...TA!K28</f>
        <v>0</v>
      </c>
      <c r="L14">
        <f>ISP...TA!L28</f>
        <v>0</v>
      </c>
      <c r="M14">
        <f>ISP...TA!M28</f>
        <v>0</v>
      </c>
      <c r="N14">
        <f>ISP...TA!N28</f>
        <v>0</v>
      </c>
      <c r="O14">
        <f>ISP...TA!O28</f>
        <v>0</v>
      </c>
      <c r="P14">
        <f>ISP...TA!P28</f>
        <v>0</v>
      </c>
      <c r="Q14">
        <f>ISP...TA!Q28</f>
        <v>0</v>
      </c>
      <c r="R14">
        <f>ISP...TA!R28</f>
        <v>0</v>
      </c>
      <c r="S14">
        <f>ISP...TA!S28</f>
        <v>0</v>
      </c>
      <c r="T14">
        <f>ISP...TA!T28</f>
        <v>0</v>
      </c>
      <c r="U14">
        <f>ISP...TA!U28</f>
        <v>0</v>
      </c>
      <c r="V14">
        <f>ISP...TA!V28</f>
        <v>0</v>
      </c>
      <c r="W14">
        <f>ISP...TA!W28</f>
        <v>0</v>
      </c>
      <c r="X14">
        <f>ISP...TA!X28</f>
        <v>0</v>
      </c>
      <c r="Y14">
        <f>ISP...TA!Y28</f>
        <v>0</v>
      </c>
      <c r="Z14">
        <f>ISP...TA!Z28</f>
        <v>0</v>
      </c>
      <c r="AA14">
        <f>ISP...TA!AA28</f>
        <v>0</v>
      </c>
      <c r="AB14" t="b">
        <f t="shared" si="0"/>
        <v>0</v>
      </c>
      <c r="AC14" t="b">
        <f t="shared" si="1"/>
        <v>0</v>
      </c>
      <c r="AD14" t="b">
        <f t="shared" si="2"/>
        <v>0</v>
      </c>
      <c r="AE14" t="b">
        <f t="shared" si="3"/>
        <v>0</v>
      </c>
      <c r="AF14" t="b">
        <f t="shared" si="4"/>
        <v>1</v>
      </c>
      <c r="AG14" t="b">
        <f t="shared" si="5"/>
        <v>0</v>
      </c>
      <c r="AH14" t="b">
        <f t="shared" si="6"/>
        <v>0</v>
      </c>
    </row>
    <row r="15" spans="1:34" x14ac:dyDescent="0.25">
      <c r="A15">
        <f>ISP...TA!A24</f>
        <v>9</v>
      </c>
      <c r="B15" t="str">
        <f>ISP...TA!B24</f>
        <v>Lee Thompson</v>
      </c>
      <c r="C15">
        <f>ISP...TA!C24</f>
        <v>0</v>
      </c>
      <c r="D15" t="str">
        <f>ISP...TA!D24</f>
        <v>ISP B</v>
      </c>
      <c r="E15">
        <f>ISP...TA!E24</f>
        <v>41</v>
      </c>
      <c r="F15">
        <f>ISP...TA!F24</f>
        <v>0</v>
      </c>
      <c r="G15">
        <f>ISP...TA!G24</f>
        <v>0</v>
      </c>
      <c r="H15">
        <f>ISP...TA!H24</f>
        <v>4</v>
      </c>
      <c r="I15" t="str">
        <f>ISP...TA!I24</f>
        <v>DNS</v>
      </c>
      <c r="J15">
        <f>ISP...TA!J24</f>
        <v>0</v>
      </c>
      <c r="K15">
        <f>ISP...TA!K24</f>
        <v>0</v>
      </c>
      <c r="L15">
        <f>ISP...TA!L24</f>
        <v>0</v>
      </c>
      <c r="M15">
        <f>ISP...TA!M24</f>
        <v>0</v>
      </c>
      <c r="N15">
        <f>ISP...TA!N24</f>
        <v>0</v>
      </c>
      <c r="O15">
        <f>ISP...TA!O24</f>
        <v>0</v>
      </c>
      <c r="P15">
        <f>ISP...TA!P24</f>
        <v>0</v>
      </c>
      <c r="Q15">
        <f>ISP...TA!Q24</f>
        <v>0</v>
      </c>
      <c r="R15">
        <f>ISP...TA!R24</f>
        <v>0</v>
      </c>
      <c r="S15">
        <f>ISP...TA!S24</f>
        <v>0</v>
      </c>
      <c r="T15">
        <f>ISP...TA!T24</f>
        <v>0</v>
      </c>
      <c r="U15">
        <f>ISP...TA!U24</f>
        <v>0</v>
      </c>
      <c r="V15">
        <f>ISP...TA!V24</f>
        <v>0</v>
      </c>
      <c r="W15">
        <f>ISP...TA!W24</f>
        <v>0</v>
      </c>
      <c r="X15">
        <f>ISP...TA!X24</f>
        <v>0</v>
      </c>
      <c r="Y15">
        <f>ISP...TA!Y24</f>
        <v>4</v>
      </c>
      <c r="Z15">
        <f>ISP...TA!Z24</f>
        <v>0</v>
      </c>
      <c r="AA15">
        <f>ISP...TA!AA24</f>
        <v>0</v>
      </c>
      <c r="AB15" t="b">
        <f t="shared" si="0"/>
        <v>0</v>
      </c>
      <c r="AC15" t="b">
        <f t="shared" si="1"/>
        <v>0</v>
      </c>
      <c r="AD15" t="b">
        <f t="shared" si="2"/>
        <v>0</v>
      </c>
      <c r="AE15" t="b">
        <f t="shared" si="3"/>
        <v>0</v>
      </c>
      <c r="AF15" t="b">
        <f t="shared" si="4"/>
        <v>1</v>
      </c>
      <c r="AG15" t="b">
        <f t="shared" si="5"/>
        <v>0</v>
      </c>
      <c r="AH15" t="b">
        <f t="shared" si="6"/>
        <v>0</v>
      </c>
    </row>
    <row r="16" spans="1:34" x14ac:dyDescent="0.25">
      <c r="A16">
        <f>ISP...TA!A23</f>
        <v>8</v>
      </c>
      <c r="B16" t="str">
        <f>ISP...TA!B23</f>
        <v>Peter Bailey</v>
      </c>
      <c r="C16">
        <f>ISP...TA!C23</f>
        <v>0</v>
      </c>
      <c r="D16" t="str">
        <f>ISP...TA!D23</f>
        <v>ISP B</v>
      </c>
      <c r="E16">
        <f>ISP...TA!E23</f>
        <v>40</v>
      </c>
      <c r="F16">
        <f>ISP...TA!F23</f>
        <v>0</v>
      </c>
      <c r="G16">
        <f>ISP...TA!G23</f>
        <v>0</v>
      </c>
      <c r="H16">
        <f>ISP...TA!H23</f>
        <v>0</v>
      </c>
      <c r="I16">
        <f>ISP...TA!I23</f>
        <v>0</v>
      </c>
      <c r="J16">
        <f>ISP...TA!J23</f>
        <v>0</v>
      </c>
      <c r="K16">
        <f>ISP...TA!K23</f>
        <v>0</v>
      </c>
      <c r="L16">
        <f>ISP...TA!L23</f>
        <v>0</v>
      </c>
      <c r="M16">
        <f>ISP...TA!M23</f>
        <v>0</v>
      </c>
      <c r="N16">
        <f>ISP...TA!N23</f>
        <v>0</v>
      </c>
      <c r="O16">
        <f>ISP...TA!O23</f>
        <v>0</v>
      </c>
      <c r="P16">
        <f>ISP...TA!P23</f>
        <v>0</v>
      </c>
      <c r="Q16">
        <f>ISP...TA!Q23</f>
        <v>0</v>
      </c>
      <c r="R16">
        <f>ISP...TA!R23</f>
        <v>4</v>
      </c>
      <c r="S16">
        <f>ISP...TA!S23</f>
        <v>4</v>
      </c>
      <c r="T16">
        <f>ISP...TA!T23</f>
        <v>0</v>
      </c>
      <c r="U16">
        <f>ISP...TA!U23</f>
        <v>0</v>
      </c>
      <c r="V16">
        <f>ISP...TA!V23</f>
        <v>0</v>
      </c>
      <c r="W16">
        <f>ISP...TA!W23</f>
        <v>0</v>
      </c>
      <c r="X16">
        <f>ISP...TA!X23</f>
        <v>0</v>
      </c>
      <c r="Y16">
        <f>ISP...TA!Y23</f>
        <v>8</v>
      </c>
      <c r="Z16">
        <f>ISP...TA!Z23</f>
        <v>0</v>
      </c>
      <c r="AA16">
        <f>ISP...TA!AA23</f>
        <v>0</v>
      </c>
      <c r="AB16" t="b">
        <f t="shared" si="0"/>
        <v>0</v>
      </c>
      <c r="AC16" t="b">
        <f t="shared" si="1"/>
        <v>0</v>
      </c>
      <c r="AD16" t="b">
        <f t="shared" si="2"/>
        <v>0</v>
      </c>
      <c r="AE16" t="b">
        <f t="shared" si="3"/>
        <v>0</v>
      </c>
      <c r="AF16" t="b">
        <f t="shared" si="4"/>
        <v>1</v>
      </c>
      <c r="AG16" t="b">
        <f t="shared" si="5"/>
        <v>0</v>
      </c>
      <c r="AH16" t="b">
        <f t="shared" si="6"/>
        <v>0</v>
      </c>
    </row>
    <row r="17" spans="1:34" x14ac:dyDescent="0.25">
      <c r="A17">
        <f>ISP...TA!A27</f>
        <v>12</v>
      </c>
      <c r="B17" t="str">
        <f>ISP...TA!B27</f>
        <v>Richard de Roos</v>
      </c>
      <c r="C17">
        <f>ISP...TA!C27</f>
        <v>0</v>
      </c>
      <c r="D17" t="str">
        <f>ISP...TA!D27</f>
        <v>ISP B</v>
      </c>
      <c r="E17">
        <f>ISP...TA!E27</f>
        <v>77</v>
      </c>
      <c r="F17">
        <f>ISP...TA!F27</f>
        <v>0</v>
      </c>
      <c r="G17">
        <f>ISP...TA!G27</f>
        <v>0</v>
      </c>
      <c r="H17">
        <f>ISP...TA!H27</f>
        <v>0</v>
      </c>
      <c r="I17">
        <f>ISP...TA!I27</f>
        <v>0</v>
      </c>
      <c r="J17">
        <f>ISP...TA!J27</f>
        <v>0</v>
      </c>
      <c r="K17">
        <f>ISP...TA!K27</f>
        <v>0</v>
      </c>
      <c r="L17">
        <f>ISP...TA!L27</f>
        <v>0</v>
      </c>
      <c r="M17">
        <f>ISP...TA!M27</f>
        <v>0</v>
      </c>
      <c r="N17">
        <f>ISP...TA!N27</f>
        <v>0</v>
      </c>
      <c r="O17">
        <f>ISP...TA!O27</f>
        <v>0</v>
      </c>
      <c r="P17">
        <f>ISP...TA!P27</f>
        <v>1</v>
      </c>
      <c r="Q17">
        <f>ISP...TA!Q27</f>
        <v>1</v>
      </c>
      <c r="R17">
        <f>ISP...TA!R27</f>
        <v>0</v>
      </c>
      <c r="S17">
        <f>ISP...TA!S27</f>
        <v>0</v>
      </c>
      <c r="T17">
        <f>ISP...TA!T27</f>
        <v>0</v>
      </c>
      <c r="U17">
        <f>ISP...TA!U27</f>
        <v>0</v>
      </c>
      <c r="V17">
        <f>ISP...TA!V27</f>
        <v>0</v>
      </c>
      <c r="W17">
        <f>ISP...TA!W27</f>
        <v>0</v>
      </c>
      <c r="X17">
        <f>ISP...TA!X27</f>
        <v>0</v>
      </c>
      <c r="Y17">
        <f>ISP...TA!Y27</f>
        <v>2</v>
      </c>
      <c r="Z17">
        <f>ISP...TA!Z27</f>
        <v>0</v>
      </c>
      <c r="AA17">
        <f>ISP...TA!AA27</f>
        <v>0</v>
      </c>
      <c r="AB17" t="b">
        <f t="shared" si="0"/>
        <v>0</v>
      </c>
      <c r="AC17" t="b">
        <f t="shared" si="1"/>
        <v>0</v>
      </c>
      <c r="AD17" t="b">
        <f t="shared" si="2"/>
        <v>0</v>
      </c>
      <c r="AE17" t="b">
        <f t="shared" si="3"/>
        <v>0</v>
      </c>
      <c r="AF17" t="b">
        <f t="shared" si="4"/>
        <v>1</v>
      </c>
      <c r="AG17" t="b">
        <f t="shared" si="5"/>
        <v>0</v>
      </c>
      <c r="AH17" t="b">
        <f t="shared" si="6"/>
        <v>0</v>
      </c>
    </row>
    <row r="18" spans="1:34" x14ac:dyDescent="0.25">
      <c r="A18">
        <f>ISP...TA!A20</f>
        <v>5</v>
      </c>
      <c r="B18" t="str">
        <f>ISP...TA!B20</f>
        <v>Richard Pott</v>
      </c>
      <c r="C18">
        <f>ISP...TA!C20</f>
        <v>6439</v>
      </c>
      <c r="D18" t="str">
        <f>ISP...TA!D20</f>
        <v>ISP B</v>
      </c>
      <c r="E18">
        <f>ISP...TA!E20</f>
        <v>72</v>
      </c>
      <c r="F18">
        <f>ISP...TA!F20</f>
        <v>0</v>
      </c>
      <c r="G18">
        <f>ISP...TA!G20</f>
        <v>0</v>
      </c>
      <c r="H18">
        <f>ISP...TA!H20</f>
        <v>2</v>
      </c>
      <c r="I18">
        <f>ISP...TA!I20</f>
        <v>6</v>
      </c>
      <c r="J18" t="str">
        <f>ISP...TA!J20</f>
        <v>3</v>
      </c>
      <c r="K18" t="str">
        <f>ISP...TA!K20</f>
        <v>3</v>
      </c>
      <c r="L18">
        <f>ISP...TA!L20</f>
        <v>0</v>
      </c>
      <c r="M18">
        <f>ISP...TA!M20</f>
        <v>0</v>
      </c>
      <c r="N18">
        <f>ISP...TA!N20</f>
        <v>0</v>
      </c>
      <c r="O18">
        <f>ISP...TA!O20</f>
        <v>0</v>
      </c>
      <c r="P18" t="str">
        <f>ISP...TA!P20</f>
        <v>outp</v>
      </c>
      <c r="Q18">
        <f>ISP...TA!Q20</f>
        <v>9</v>
      </c>
      <c r="R18">
        <f>ISP...TA!R20</f>
        <v>0</v>
      </c>
      <c r="S18">
        <f>ISP...TA!S20</f>
        <v>0</v>
      </c>
      <c r="T18">
        <f>ISP...TA!T20</f>
        <v>0</v>
      </c>
      <c r="U18">
        <f>ISP...TA!U20</f>
        <v>0</v>
      </c>
      <c r="V18">
        <f>ISP...TA!V20</f>
        <v>0</v>
      </c>
      <c r="W18">
        <f>ISP...TA!W20</f>
        <v>0</v>
      </c>
      <c r="X18" t="str">
        <f>ISP...TA!X20</f>
        <v>10</v>
      </c>
      <c r="Y18">
        <f>ISP...TA!Y20</f>
        <v>17</v>
      </c>
      <c r="Z18">
        <f>ISP...TA!Z20</f>
        <v>0</v>
      </c>
      <c r="AA18">
        <f>ISP...TA!AA20</f>
        <v>1</v>
      </c>
      <c r="AB18" t="b">
        <f t="shared" si="0"/>
        <v>0</v>
      </c>
      <c r="AC18" t="b">
        <f t="shared" si="1"/>
        <v>0</v>
      </c>
      <c r="AD18" t="b">
        <f t="shared" si="2"/>
        <v>0</v>
      </c>
      <c r="AE18" t="b">
        <f t="shared" si="3"/>
        <v>0</v>
      </c>
      <c r="AF18" t="b">
        <f t="shared" si="4"/>
        <v>1</v>
      </c>
      <c r="AG18" t="b">
        <f t="shared" si="5"/>
        <v>0</v>
      </c>
      <c r="AH18" t="b">
        <f t="shared" si="6"/>
        <v>0</v>
      </c>
    </row>
    <row r="19" spans="1:34" x14ac:dyDescent="0.25">
      <c r="A19">
        <f>ISP...TA!A26</f>
        <v>11</v>
      </c>
      <c r="B19" t="str">
        <f>ISP...TA!B26</f>
        <v>Richard Schuhardt</v>
      </c>
      <c r="C19">
        <f>ISP...TA!C26</f>
        <v>0</v>
      </c>
      <c r="D19" t="str">
        <f>ISP...TA!D26</f>
        <v>ISP B</v>
      </c>
      <c r="E19">
        <f>ISP...TA!E26</f>
        <v>0</v>
      </c>
      <c r="F19">
        <f>ISP...TA!F26</f>
        <v>0</v>
      </c>
      <c r="G19">
        <f>ISP...TA!G26</f>
        <v>0</v>
      </c>
      <c r="H19">
        <f>ISP...TA!H26</f>
        <v>0</v>
      </c>
      <c r="I19">
        <f>ISP...TA!I26</f>
        <v>0</v>
      </c>
      <c r="J19">
        <f>ISP...TA!J26</f>
        <v>0</v>
      </c>
      <c r="K19">
        <f>ISP...TA!K26</f>
        <v>0</v>
      </c>
      <c r="L19">
        <f>ISP...TA!L26</f>
        <v>0</v>
      </c>
      <c r="M19">
        <f>ISP...TA!M26</f>
        <v>0</v>
      </c>
      <c r="N19">
        <f>ISP...TA!N26</f>
        <v>0</v>
      </c>
      <c r="O19">
        <f>ISP...TA!O26</f>
        <v>0</v>
      </c>
      <c r="P19">
        <f>ISP...TA!P26</f>
        <v>2</v>
      </c>
      <c r="Q19" t="str">
        <f>ISP...TA!Q26</f>
        <v>DNF</v>
      </c>
      <c r="R19">
        <f>ISP...TA!R26</f>
        <v>0</v>
      </c>
      <c r="S19">
        <f>ISP...TA!S26</f>
        <v>0</v>
      </c>
      <c r="T19">
        <f>ISP...TA!T26</f>
        <v>0</v>
      </c>
      <c r="U19">
        <f>ISP...TA!U26</f>
        <v>0</v>
      </c>
      <c r="V19">
        <f>ISP...TA!V26</f>
        <v>0</v>
      </c>
      <c r="W19">
        <f>ISP...TA!W26</f>
        <v>0</v>
      </c>
      <c r="X19">
        <f>ISP...TA!X26</f>
        <v>0</v>
      </c>
      <c r="Y19">
        <f>ISP...TA!Y26</f>
        <v>2</v>
      </c>
      <c r="Z19">
        <f>ISP...TA!Z26</f>
        <v>0</v>
      </c>
      <c r="AA19">
        <f>ISP...TA!AA26</f>
        <v>0</v>
      </c>
      <c r="AB19" t="b">
        <f t="shared" si="0"/>
        <v>0</v>
      </c>
      <c r="AC19" t="b">
        <f t="shared" si="1"/>
        <v>0</v>
      </c>
      <c r="AD19" t="b">
        <f t="shared" si="2"/>
        <v>0</v>
      </c>
      <c r="AE19" t="b">
        <f t="shared" si="3"/>
        <v>0</v>
      </c>
      <c r="AF19" t="b">
        <f t="shared" si="4"/>
        <v>1</v>
      </c>
      <c r="AG19" t="b">
        <f t="shared" si="5"/>
        <v>0</v>
      </c>
      <c r="AH19" t="b">
        <f t="shared" si="6"/>
        <v>0</v>
      </c>
    </row>
    <row r="20" spans="1:34" x14ac:dyDescent="0.25">
      <c r="A20">
        <f>ISP...TA!A16</f>
        <v>1</v>
      </c>
      <c r="B20" t="str">
        <f>ISP...TA!B16</f>
        <v>Rui Campos</v>
      </c>
      <c r="C20">
        <f>ISP...TA!C16</f>
        <v>0</v>
      </c>
      <c r="D20" t="str">
        <f>ISP...TA!D16</f>
        <v>ISP B</v>
      </c>
      <c r="E20">
        <f>ISP...TA!E16</f>
        <v>72</v>
      </c>
      <c r="F20">
        <f>ISP...TA!F16</f>
        <v>0</v>
      </c>
      <c r="G20">
        <f>ISP...TA!G16</f>
        <v>0</v>
      </c>
      <c r="H20">
        <f>ISP...TA!H16</f>
        <v>0</v>
      </c>
      <c r="I20">
        <f>ISP...TA!I16</f>
        <v>0</v>
      </c>
      <c r="J20" t="str">
        <f>ISP...TA!J16</f>
        <v>4.5</v>
      </c>
      <c r="K20" t="str">
        <f>ISP...TA!K16</f>
        <v>4.5</v>
      </c>
      <c r="L20">
        <f>ISP...TA!L16</f>
        <v>0</v>
      </c>
      <c r="M20">
        <f>ISP...TA!M16</f>
        <v>0</v>
      </c>
      <c r="N20">
        <f>ISP...TA!N16</f>
        <v>0</v>
      </c>
      <c r="O20">
        <f>ISP...TA!O16</f>
        <v>0</v>
      </c>
      <c r="P20">
        <f>ISP...TA!P16</f>
        <v>9</v>
      </c>
      <c r="Q20" t="str">
        <f>ISP...TA!Q16</f>
        <v>outp</v>
      </c>
      <c r="R20">
        <f>ISP...TA!R16</f>
        <v>6</v>
      </c>
      <c r="S20">
        <f>ISP...TA!S16</f>
        <v>6</v>
      </c>
      <c r="T20">
        <f>ISP...TA!T16</f>
        <v>0</v>
      </c>
      <c r="U20">
        <f>ISP...TA!U16</f>
        <v>0</v>
      </c>
      <c r="V20">
        <f>ISP...TA!V16</f>
        <v>0</v>
      </c>
      <c r="W20">
        <f>ISP...TA!W16</f>
        <v>0</v>
      </c>
      <c r="X20" t="str">
        <f>ISP...TA!X16</f>
        <v>10</v>
      </c>
      <c r="Y20">
        <f>ISP...TA!Y16</f>
        <v>21</v>
      </c>
      <c r="Z20">
        <f>ISP...TA!Z16</f>
        <v>0</v>
      </c>
      <c r="AA20">
        <f>ISP...TA!AA16</f>
        <v>3</v>
      </c>
      <c r="AB20" t="b">
        <f t="shared" si="0"/>
        <v>0</v>
      </c>
      <c r="AC20" t="b">
        <f t="shared" si="1"/>
        <v>0</v>
      </c>
      <c r="AD20" t="b">
        <f t="shared" si="2"/>
        <v>0</v>
      </c>
      <c r="AE20" t="b">
        <f t="shared" si="3"/>
        <v>0</v>
      </c>
      <c r="AF20" t="b">
        <f t="shared" si="4"/>
        <v>1</v>
      </c>
      <c r="AG20" t="b">
        <f t="shared" si="5"/>
        <v>0</v>
      </c>
      <c r="AH20" t="b">
        <f t="shared" si="6"/>
        <v>0</v>
      </c>
    </row>
    <row r="21" spans="1:34" x14ac:dyDescent="0.25">
      <c r="A21">
        <f>ISP...TA!A17</f>
        <v>2</v>
      </c>
      <c r="B21" t="str">
        <f>ISP...TA!B17</f>
        <v>Stefan Snyders</v>
      </c>
      <c r="C21">
        <f>ISP...TA!C17</f>
        <v>3382</v>
      </c>
      <c r="D21" t="str">
        <f>ISP...TA!D17</f>
        <v>ISP B</v>
      </c>
      <c r="E21">
        <f>ISP...TA!E17</f>
        <v>101</v>
      </c>
      <c r="F21">
        <f>ISP...TA!F17</f>
        <v>0</v>
      </c>
      <c r="G21">
        <f>ISP...TA!G17</f>
        <v>0</v>
      </c>
      <c r="H21">
        <f>ISP...TA!H17</f>
        <v>0</v>
      </c>
      <c r="I21">
        <f>ISP...TA!I17</f>
        <v>0</v>
      </c>
      <c r="J21">
        <f>ISP...TA!J17</f>
        <v>0</v>
      </c>
      <c r="K21">
        <f>ISP...TA!K17</f>
        <v>0</v>
      </c>
      <c r="L21">
        <f>ISP...TA!L17</f>
        <v>0</v>
      </c>
      <c r="M21">
        <f>ISP...TA!M17</f>
        <v>0</v>
      </c>
      <c r="N21">
        <f>ISP...TA!N17</f>
        <v>0</v>
      </c>
      <c r="O21">
        <f>ISP...TA!O17</f>
        <v>0</v>
      </c>
      <c r="P21" t="str">
        <f>ISP...TA!P17</f>
        <v>outp</v>
      </c>
      <c r="Q21">
        <f>ISP...TA!Q17</f>
        <v>2</v>
      </c>
      <c r="R21">
        <f>ISP...TA!R17</f>
        <v>9</v>
      </c>
      <c r="S21">
        <f>ISP...TA!S17</f>
        <v>9</v>
      </c>
      <c r="T21">
        <f>ISP...TA!T17</f>
        <v>0</v>
      </c>
      <c r="U21">
        <f>ISP...TA!U17</f>
        <v>0</v>
      </c>
      <c r="V21">
        <f>ISP...TA!V17</f>
        <v>0</v>
      </c>
      <c r="W21">
        <f>ISP...TA!W17</f>
        <v>0</v>
      </c>
      <c r="X21">
        <f>ISP...TA!X17</f>
        <v>0</v>
      </c>
      <c r="Y21">
        <f>ISP...TA!Y17</f>
        <v>20</v>
      </c>
      <c r="Z21">
        <f>ISP...TA!Z17</f>
        <v>0</v>
      </c>
      <c r="AA21">
        <f>ISP...TA!AA17</f>
        <v>2</v>
      </c>
      <c r="AB21" t="b">
        <f t="shared" si="0"/>
        <v>0</v>
      </c>
      <c r="AC21" t="b">
        <f t="shared" si="1"/>
        <v>0</v>
      </c>
      <c r="AD21" t="b">
        <f t="shared" si="2"/>
        <v>0</v>
      </c>
      <c r="AE21" t="b">
        <f t="shared" si="3"/>
        <v>0</v>
      </c>
      <c r="AF21" t="b">
        <f t="shared" si="4"/>
        <v>1</v>
      </c>
      <c r="AG21" t="b">
        <f t="shared" si="5"/>
        <v>0</v>
      </c>
      <c r="AH21" t="b">
        <f t="shared" si="6"/>
        <v>0</v>
      </c>
    </row>
    <row r="22" spans="1:34" x14ac:dyDescent="0.25">
      <c r="A22">
        <f>ISP...TA!A18</f>
        <v>3</v>
      </c>
      <c r="B22" t="str">
        <f>ISP...TA!B18</f>
        <v>Wynand vd Merwe</v>
      </c>
      <c r="C22">
        <f>ISP...TA!C18</f>
        <v>1135</v>
      </c>
      <c r="D22" t="str">
        <f>ISP...TA!D18</f>
        <v>ISP B</v>
      </c>
      <c r="E22">
        <f>ISP...TA!E18</f>
        <v>77</v>
      </c>
      <c r="F22">
        <f>ISP...TA!F18</f>
        <v>0</v>
      </c>
      <c r="G22">
        <f>ISP...TA!G18</f>
        <v>0</v>
      </c>
      <c r="H22">
        <f>ISP...TA!H18</f>
        <v>9</v>
      </c>
      <c r="I22">
        <f>ISP...TA!I18</f>
        <v>9</v>
      </c>
      <c r="J22">
        <f>ISP...TA!J18</f>
        <v>0</v>
      </c>
      <c r="K22">
        <f>ISP...TA!K18</f>
        <v>0</v>
      </c>
      <c r="L22">
        <f>ISP...TA!L18</f>
        <v>0</v>
      </c>
      <c r="M22">
        <f>ISP...TA!M18</f>
        <v>0</v>
      </c>
      <c r="N22">
        <f>ISP...TA!N18</f>
        <v>0</v>
      </c>
      <c r="O22">
        <f>ISP...TA!O18</f>
        <v>0</v>
      </c>
      <c r="P22">
        <f>ISP...TA!P18</f>
        <v>0</v>
      </c>
      <c r="Q22">
        <f>ISP...TA!Q18</f>
        <v>0</v>
      </c>
      <c r="R22">
        <f>ISP...TA!R18</f>
        <v>0</v>
      </c>
      <c r="S22">
        <f>ISP...TA!S18</f>
        <v>0</v>
      </c>
      <c r="T22">
        <f>ISP...TA!T18</f>
        <v>0</v>
      </c>
      <c r="U22">
        <f>ISP...TA!U18</f>
        <v>0</v>
      </c>
      <c r="V22">
        <f>ISP...TA!V18</f>
        <v>0</v>
      </c>
      <c r="W22">
        <f>ISP...TA!W18</f>
        <v>0</v>
      </c>
      <c r="X22">
        <f>ISP...TA!X18</f>
        <v>0</v>
      </c>
      <c r="Y22">
        <f>ISP...TA!Y18</f>
        <v>18</v>
      </c>
      <c r="Z22">
        <f>ISP...TA!Z18</f>
        <v>0</v>
      </c>
      <c r="AA22">
        <f>ISP...TA!AA18</f>
        <v>2</v>
      </c>
      <c r="AB22" t="b">
        <f t="shared" si="0"/>
        <v>0</v>
      </c>
      <c r="AC22" t="b">
        <f t="shared" si="1"/>
        <v>0</v>
      </c>
      <c r="AD22" t="b">
        <f t="shared" si="2"/>
        <v>0</v>
      </c>
      <c r="AE22" t="b">
        <f t="shared" si="3"/>
        <v>0</v>
      </c>
      <c r="AF22" t="b">
        <f t="shared" si="4"/>
        <v>1</v>
      </c>
      <c r="AG22" t="b">
        <f t="shared" si="5"/>
        <v>0</v>
      </c>
      <c r="AH22" t="b">
        <f t="shared" si="6"/>
        <v>0</v>
      </c>
    </row>
    <row r="23" spans="1:34" x14ac:dyDescent="0.25">
      <c r="A23">
        <f>ISP...TA!A31</f>
        <v>2</v>
      </c>
      <c r="B23" t="str">
        <f>ISP...TA!B31</f>
        <v>Chris/ Nic Clarke</v>
      </c>
      <c r="C23" t="str">
        <f>ISP...TA!C31</f>
        <v>1523/2269</v>
      </c>
      <c r="D23" t="str">
        <f>ISP...TA!D31</f>
        <v>ISP C</v>
      </c>
      <c r="E23">
        <f>ISP...TA!E31</f>
        <v>44</v>
      </c>
      <c r="F23">
        <f>ISP...TA!F31</f>
        <v>0</v>
      </c>
      <c r="G23">
        <f>ISP...TA!G31</f>
        <v>0</v>
      </c>
      <c r="H23">
        <f>ISP...TA!H31</f>
        <v>9</v>
      </c>
      <c r="I23" t="str">
        <f>ISP...TA!I31</f>
        <v>DNS</v>
      </c>
      <c r="J23">
        <f>ISP...TA!J31</f>
        <v>0</v>
      </c>
      <c r="K23">
        <f>ISP...TA!K31</f>
        <v>0</v>
      </c>
      <c r="L23">
        <f>ISP...TA!L31</f>
        <v>0</v>
      </c>
      <c r="M23">
        <f>ISP...TA!M31</f>
        <v>0</v>
      </c>
      <c r="N23">
        <f>ISP...TA!N31</f>
        <v>0</v>
      </c>
      <c r="O23">
        <f>ISP...TA!O31</f>
        <v>0</v>
      </c>
      <c r="P23">
        <f>ISP...TA!P31</f>
        <v>0</v>
      </c>
      <c r="Q23">
        <f>ISP...TA!Q31</f>
        <v>0</v>
      </c>
      <c r="R23">
        <f>ISP...TA!R31</f>
        <v>0</v>
      </c>
      <c r="S23">
        <f>ISP...TA!S31</f>
        <v>0</v>
      </c>
      <c r="T23">
        <f>ISP...TA!T31</f>
        <v>0</v>
      </c>
      <c r="U23">
        <f>ISP...TA!U31</f>
        <v>0</v>
      </c>
      <c r="V23">
        <f>ISP...TA!V31</f>
        <v>0</v>
      </c>
      <c r="W23">
        <f>ISP...TA!W31</f>
        <v>0</v>
      </c>
      <c r="X23">
        <f>ISP...TA!X31</f>
        <v>0</v>
      </c>
      <c r="Y23">
        <f>ISP...TA!Y31</f>
        <v>9</v>
      </c>
      <c r="Z23">
        <f>ISP...TA!Z31</f>
        <v>0</v>
      </c>
      <c r="AA23">
        <f>ISP...TA!AA31</f>
        <v>1</v>
      </c>
      <c r="AB23" t="b">
        <f t="shared" si="0"/>
        <v>0</v>
      </c>
      <c r="AC23" t="b">
        <f t="shared" si="1"/>
        <v>0</v>
      </c>
      <c r="AD23" t="b">
        <f t="shared" si="2"/>
        <v>0</v>
      </c>
      <c r="AE23" t="b">
        <f t="shared" si="3"/>
        <v>0</v>
      </c>
      <c r="AF23" t="b">
        <f t="shared" si="4"/>
        <v>1</v>
      </c>
      <c r="AG23" t="b">
        <f t="shared" si="5"/>
        <v>0</v>
      </c>
      <c r="AH23" t="b">
        <f t="shared" si="6"/>
        <v>0</v>
      </c>
    </row>
    <row r="24" spans="1:34" x14ac:dyDescent="0.25">
      <c r="A24">
        <f>ISP...TA!A32</f>
        <v>3</v>
      </c>
      <c r="B24" t="str">
        <f>ISP...TA!B32</f>
        <v>Fred Konig</v>
      </c>
      <c r="C24">
        <f>ISP...TA!C32</f>
        <v>1644</v>
      </c>
      <c r="D24" t="str">
        <f>ISP...TA!D32</f>
        <v>ISP C</v>
      </c>
      <c r="E24">
        <f>ISP...TA!E32</f>
        <v>154</v>
      </c>
      <c r="F24">
        <f>ISP...TA!F32</f>
        <v>0</v>
      </c>
      <c r="G24">
        <f>ISP...TA!G32</f>
        <v>0</v>
      </c>
      <c r="H24">
        <f>ISP...TA!H32</f>
        <v>4</v>
      </c>
      <c r="I24" t="str">
        <f>ISP...TA!I32</f>
        <v>DNF</v>
      </c>
      <c r="J24">
        <f>ISP...TA!J32</f>
        <v>0</v>
      </c>
      <c r="K24">
        <f>ISP...TA!K32</f>
        <v>0</v>
      </c>
      <c r="L24">
        <f>ISP...TA!L32</f>
        <v>0</v>
      </c>
      <c r="M24">
        <f>ISP...TA!M32</f>
        <v>0</v>
      </c>
      <c r="N24">
        <f>ISP...TA!N32</f>
        <v>0</v>
      </c>
      <c r="O24">
        <f>ISP...TA!O32</f>
        <v>0</v>
      </c>
      <c r="P24">
        <f>ISP...TA!P32</f>
        <v>0</v>
      </c>
      <c r="Q24">
        <f>ISP...TA!Q32</f>
        <v>0</v>
      </c>
      <c r="R24">
        <f>ISP...TA!R32</f>
        <v>0</v>
      </c>
      <c r="S24">
        <f>ISP...TA!S32</f>
        <v>0</v>
      </c>
      <c r="T24">
        <f>ISP...TA!T32</f>
        <v>0</v>
      </c>
      <c r="U24">
        <f>ISP...TA!U32</f>
        <v>0</v>
      </c>
      <c r="V24">
        <f>ISP...TA!V32</f>
        <v>0</v>
      </c>
      <c r="W24">
        <f>ISP...TA!W32</f>
        <v>0</v>
      </c>
      <c r="X24">
        <f>ISP...TA!X32</f>
        <v>0</v>
      </c>
      <c r="Y24">
        <f>ISP...TA!Y32</f>
        <v>4</v>
      </c>
      <c r="Z24">
        <f>ISP...TA!Z32</f>
        <v>0</v>
      </c>
      <c r="AA24">
        <f>ISP...TA!AA32</f>
        <v>0</v>
      </c>
      <c r="AB24" t="b">
        <f t="shared" si="0"/>
        <v>0</v>
      </c>
      <c r="AC24" t="b">
        <f t="shared" si="1"/>
        <v>0</v>
      </c>
      <c r="AD24" t="b">
        <f t="shared" si="2"/>
        <v>0</v>
      </c>
      <c r="AE24" t="b">
        <f t="shared" si="3"/>
        <v>0</v>
      </c>
      <c r="AF24" t="b">
        <f t="shared" si="4"/>
        <v>1</v>
      </c>
      <c r="AG24" t="b">
        <f t="shared" si="5"/>
        <v>0</v>
      </c>
      <c r="AH24" t="b">
        <f t="shared" si="6"/>
        <v>0</v>
      </c>
    </row>
    <row r="25" spans="1:34" x14ac:dyDescent="0.25">
      <c r="A25">
        <f>ISP...TA!A30</f>
        <v>1</v>
      </c>
      <c r="B25" t="str">
        <f>ISP...TA!B30</f>
        <v>Johan de Bruyn</v>
      </c>
      <c r="C25">
        <f>ISP...TA!C30</f>
        <v>3513</v>
      </c>
      <c r="D25" t="str">
        <f>ISP...TA!D30</f>
        <v>ISP C</v>
      </c>
      <c r="E25">
        <f>ISP...TA!E30</f>
        <v>167</v>
      </c>
      <c r="F25">
        <f>ISP...TA!F30</f>
        <v>0</v>
      </c>
      <c r="G25">
        <f>ISP...TA!G30</f>
        <v>0</v>
      </c>
      <c r="H25">
        <f>ISP...TA!H30</f>
        <v>6</v>
      </c>
      <c r="I25">
        <f>ISP...TA!I30</f>
        <v>9</v>
      </c>
      <c r="J25" t="str">
        <f>ISP...TA!J30</f>
        <v>4.5</v>
      </c>
      <c r="K25" t="str">
        <f>ISP...TA!K30</f>
        <v>4.5</v>
      </c>
      <c r="L25">
        <f>ISP...TA!L30</f>
        <v>0</v>
      </c>
      <c r="M25">
        <f>ISP...TA!M30</f>
        <v>0</v>
      </c>
      <c r="N25">
        <f>ISP...TA!N30</f>
        <v>0</v>
      </c>
      <c r="O25">
        <f>ISP...TA!O30</f>
        <v>0</v>
      </c>
      <c r="P25">
        <f>ISP...TA!P30</f>
        <v>0</v>
      </c>
      <c r="Q25">
        <f>ISP...TA!Q30</f>
        <v>0</v>
      </c>
      <c r="R25">
        <f>ISP...TA!R30</f>
        <v>0</v>
      </c>
      <c r="S25">
        <f>ISP...TA!S30</f>
        <v>0</v>
      </c>
      <c r="T25">
        <f>ISP...TA!T30</f>
        <v>0</v>
      </c>
      <c r="U25">
        <f>ISP...TA!U30</f>
        <v>0</v>
      </c>
      <c r="V25">
        <f>ISP...TA!V30</f>
        <v>0</v>
      </c>
      <c r="W25">
        <f>ISP...TA!W30</f>
        <v>0</v>
      </c>
      <c r="X25" t="str">
        <f>ISP...TA!X30</f>
        <v>10</v>
      </c>
      <c r="Y25">
        <f>ISP...TA!Y30</f>
        <v>15</v>
      </c>
      <c r="Z25">
        <f>ISP...TA!Z30</f>
        <v>0</v>
      </c>
      <c r="AA25">
        <f>ISP...TA!AA30</f>
        <v>3</v>
      </c>
      <c r="AB25" t="b">
        <f t="shared" si="0"/>
        <v>0</v>
      </c>
      <c r="AC25" t="b">
        <f t="shared" si="1"/>
        <v>0</v>
      </c>
      <c r="AD25" t="b">
        <f t="shared" si="2"/>
        <v>0</v>
      </c>
      <c r="AE25" t="b">
        <f t="shared" si="3"/>
        <v>0</v>
      </c>
      <c r="AF25" t="b">
        <f t="shared" si="4"/>
        <v>1</v>
      </c>
      <c r="AG25" t="b">
        <f t="shared" si="5"/>
        <v>0</v>
      </c>
      <c r="AH25" t="b">
        <f t="shared" si="6"/>
        <v>0</v>
      </c>
    </row>
    <row r="26" spans="1:34" x14ac:dyDescent="0.25">
      <c r="A26">
        <f>ISP...TA!A33</f>
        <v>4</v>
      </c>
      <c r="B26" t="str">
        <f>ISP...TA!B33</f>
        <v>John Beaumont</v>
      </c>
      <c r="C26">
        <f>ISP...TA!C33</f>
        <v>0</v>
      </c>
      <c r="D26" t="str">
        <f>ISP...TA!D33</f>
        <v>ISP C</v>
      </c>
      <c r="E26">
        <f>ISP...TA!E33</f>
        <v>69</v>
      </c>
      <c r="F26">
        <f>ISP...TA!F33</f>
        <v>0</v>
      </c>
      <c r="G26">
        <f>ISP...TA!G33</f>
        <v>0</v>
      </c>
      <c r="H26">
        <f>ISP...TA!H33</f>
        <v>0</v>
      </c>
      <c r="I26" t="str">
        <f>ISP...TA!I33</f>
        <v>DNF</v>
      </c>
      <c r="J26">
        <f>ISP...TA!J33</f>
        <v>0</v>
      </c>
      <c r="K26">
        <f>ISP...TA!K33</f>
        <v>0</v>
      </c>
      <c r="L26">
        <f>ISP...TA!L33</f>
        <v>0</v>
      </c>
      <c r="M26">
        <f>ISP...TA!M33</f>
        <v>0</v>
      </c>
      <c r="N26">
        <f>ISP...TA!N33</f>
        <v>0</v>
      </c>
      <c r="O26">
        <f>ISP...TA!O33</f>
        <v>0</v>
      </c>
      <c r="P26">
        <f>ISP...TA!P33</f>
        <v>0</v>
      </c>
      <c r="Q26">
        <f>ISP...TA!Q33</f>
        <v>0</v>
      </c>
      <c r="R26">
        <f>ISP...TA!R33</f>
        <v>0</v>
      </c>
      <c r="S26">
        <f>ISP...TA!S33</f>
        <v>0</v>
      </c>
      <c r="T26">
        <f>ISP...TA!T33</f>
        <v>0</v>
      </c>
      <c r="U26">
        <f>ISP...TA!U33</f>
        <v>0</v>
      </c>
      <c r="V26">
        <f>ISP...TA!V33</f>
        <v>0</v>
      </c>
      <c r="W26">
        <f>ISP...TA!W33</f>
        <v>0</v>
      </c>
      <c r="X26">
        <f>ISP...TA!X33</f>
        <v>0</v>
      </c>
      <c r="Y26">
        <f>ISP...TA!Y33</f>
        <v>0</v>
      </c>
      <c r="Z26">
        <f>ISP...TA!Z33</f>
        <v>0</v>
      </c>
      <c r="AA26">
        <f>ISP...TA!AA33</f>
        <v>0</v>
      </c>
      <c r="AB26" t="b">
        <f t="shared" si="0"/>
        <v>0</v>
      </c>
      <c r="AC26" t="b">
        <f t="shared" si="1"/>
        <v>0</v>
      </c>
      <c r="AD26" t="b">
        <f t="shared" si="2"/>
        <v>0</v>
      </c>
      <c r="AE26" t="b">
        <f t="shared" si="3"/>
        <v>0</v>
      </c>
      <c r="AF26" t="b">
        <f t="shared" si="4"/>
        <v>1</v>
      </c>
      <c r="AG26" t="b">
        <f t="shared" si="5"/>
        <v>0</v>
      </c>
      <c r="AH26" t="b">
        <f t="shared" si="6"/>
        <v>0</v>
      </c>
    </row>
    <row r="27" spans="1:34" x14ac:dyDescent="0.25">
      <c r="A27">
        <f>'LITTLE Giants'!A12</f>
        <v>6</v>
      </c>
      <c r="B27" t="str">
        <f>'LITTLE Giants'!B12</f>
        <v>Adrian Velaers</v>
      </c>
      <c r="C27">
        <f>'LITTLE Giants'!C12</f>
        <v>0</v>
      </c>
      <c r="D27" t="str">
        <f>'LITTLE Giants'!D12</f>
        <v>LGA</v>
      </c>
      <c r="E27">
        <f>'LITTLE Giants'!E12</f>
        <v>77</v>
      </c>
      <c r="F27">
        <f>'LITTLE Giants'!F12</f>
        <v>0</v>
      </c>
      <c r="G27">
        <f>'LITTLE Giants'!G12</f>
        <v>0</v>
      </c>
      <c r="H27">
        <f>'LITTLE Giants'!H12</f>
        <v>0</v>
      </c>
      <c r="I27">
        <f>'LITTLE Giants'!I12</f>
        <v>0</v>
      </c>
      <c r="J27">
        <f>'LITTLE Giants'!J12</f>
        <v>0</v>
      </c>
      <c r="K27">
        <f>'LITTLE Giants'!K12</f>
        <v>0</v>
      </c>
      <c r="L27">
        <f>'LITTLE Giants'!L12</f>
        <v>0</v>
      </c>
      <c r="M27">
        <f>'LITTLE Giants'!M12</f>
        <v>0</v>
      </c>
      <c r="N27">
        <f>'LITTLE Giants'!N12</f>
        <v>0</v>
      </c>
      <c r="O27">
        <f>'LITTLE Giants'!O12</f>
        <v>0</v>
      </c>
      <c r="P27">
        <f>'LITTLE Giants'!P12</f>
        <v>4</v>
      </c>
      <c r="Q27">
        <f>'LITTLE Giants'!Q12</f>
        <v>6</v>
      </c>
      <c r="R27">
        <f>'LITTLE Giants'!R12</f>
        <v>0</v>
      </c>
      <c r="S27">
        <f>'LITTLE Giants'!S12</f>
        <v>0</v>
      </c>
      <c r="T27">
        <f>'LITTLE Giants'!T12</f>
        <v>6</v>
      </c>
      <c r="U27">
        <f>'LITTLE Giants'!U12</f>
        <v>3</v>
      </c>
      <c r="V27">
        <f>'LITTLE Giants'!V12</f>
        <v>0</v>
      </c>
      <c r="W27">
        <f>'LITTLE Giants'!W12</f>
        <v>0</v>
      </c>
      <c r="X27">
        <f>'LITTLE Giants'!X12</f>
        <v>0</v>
      </c>
      <c r="Y27">
        <f>'LITTLE Giants'!Y12</f>
        <v>19</v>
      </c>
      <c r="Z27">
        <f>'LITTLE Giants'!Z12</f>
        <v>0</v>
      </c>
      <c r="AA27">
        <f>'LITTLE Giants'!AA12</f>
        <v>0</v>
      </c>
      <c r="AB27" t="b">
        <f t="shared" si="0"/>
        <v>1</v>
      </c>
      <c r="AC27" t="b">
        <f t="shared" si="1"/>
        <v>0</v>
      </c>
      <c r="AD27" t="b">
        <f t="shared" si="2"/>
        <v>0</v>
      </c>
      <c r="AE27" t="b">
        <f t="shared" si="3"/>
        <v>0</v>
      </c>
      <c r="AF27" t="b">
        <f t="shared" si="4"/>
        <v>0</v>
      </c>
      <c r="AG27" t="b">
        <f t="shared" si="5"/>
        <v>0</v>
      </c>
      <c r="AH27" t="b">
        <f t="shared" si="6"/>
        <v>0</v>
      </c>
    </row>
    <row r="28" spans="1:34" x14ac:dyDescent="0.25">
      <c r="A28">
        <f>'LITTLE Giants'!A21</f>
        <v>15</v>
      </c>
      <c r="B28" t="str">
        <f>'LITTLE Giants'!B21</f>
        <v>Andre de Kock</v>
      </c>
      <c r="C28">
        <f>'LITTLE Giants'!C21</f>
        <v>3235</v>
      </c>
      <c r="D28" t="str">
        <f>'LITTLE Giants'!D21</f>
        <v>LGA</v>
      </c>
      <c r="E28">
        <f>'LITTLE Giants'!E21</f>
        <v>30</v>
      </c>
      <c r="F28">
        <f>'LITTLE Giants'!F21</f>
        <v>0</v>
      </c>
      <c r="G28">
        <f>'LITTLE Giants'!G21</f>
        <v>0</v>
      </c>
      <c r="H28" t="str">
        <f>'LITTLE Giants'!H21</f>
        <v>outp</v>
      </c>
      <c r="I28" t="str">
        <f>'LITTLE Giants'!I21</f>
        <v>outp</v>
      </c>
      <c r="J28">
        <f>'LITTLE Giants'!J21</f>
        <v>0</v>
      </c>
      <c r="K28">
        <f>'LITTLE Giants'!K21</f>
        <v>0</v>
      </c>
      <c r="L28">
        <f>'LITTLE Giants'!L21</f>
        <v>0</v>
      </c>
      <c r="M28">
        <f>'LITTLE Giants'!M21</f>
        <v>2</v>
      </c>
      <c r="N28">
        <f>'LITTLE Giants'!N21</f>
        <v>0</v>
      </c>
      <c r="O28">
        <f>'LITTLE Giants'!O21</f>
        <v>0</v>
      </c>
      <c r="P28">
        <f>'LITTLE Giants'!P21</f>
        <v>0</v>
      </c>
      <c r="Q28">
        <f>'LITTLE Giants'!Q21</f>
        <v>0</v>
      </c>
      <c r="R28">
        <f>'LITTLE Giants'!R21</f>
        <v>0</v>
      </c>
      <c r="S28">
        <f>'LITTLE Giants'!S21</f>
        <v>0</v>
      </c>
      <c r="T28">
        <f>'LITTLE Giants'!T21</f>
        <v>0</v>
      </c>
      <c r="U28">
        <f>'LITTLE Giants'!U21</f>
        <v>0</v>
      </c>
      <c r="V28">
        <f>'LITTLE Giants'!V21</f>
        <v>1</v>
      </c>
      <c r="W28">
        <f>'LITTLE Giants'!W21</f>
        <v>1</v>
      </c>
      <c r="X28">
        <f>'LITTLE Giants'!X21</f>
        <v>0</v>
      </c>
      <c r="Y28">
        <f>'LITTLE Giants'!Y21</f>
        <v>4</v>
      </c>
      <c r="Z28">
        <f>'LITTLE Giants'!Z21</f>
        <v>0</v>
      </c>
      <c r="AA28">
        <f>'LITTLE Giants'!AA21</f>
        <v>0</v>
      </c>
      <c r="AB28" t="b">
        <f t="shared" si="0"/>
        <v>1</v>
      </c>
      <c r="AC28" t="b">
        <f t="shared" si="1"/>
        <v>0</v>
      </c>
      <c r="AD28" t="b">
        <f t="shared" si="2"/>
        <v>0</v>
      </c>
      <c r="AE28" t="b">
        <f t="shared" si="3"/>
        <v>0</v>
      </c>
      <c r="AF28" t="b">
        <f t="shared" si="4"/>
        <v>0</v>
      </c>
      <c r="AG28" t="b">
        <f t="shared" si="5"/>
        <v>0</v>
      </c>
      <c r="AH28" t="b">
        <f t="shared" si="6"/>
        <v>0</v>
      </c>
    </row>
    <row r="29" spans="1:34" x14ac:dyDescent="0.25">
      <c r="A29">
        <f>'LITTLE Giants'!A9</f>
        <v>3</v>
      </c>
      <c r="B29" t="str">
        <f>'LITTLE Giants'!B9</f>
        <v>Chad Ten Doeschate</v>
      </c>
      <c r="C29">
        <f>'LITTLE Giants'!C9</f>
        <v>1650</v>
      </c>
      <c r="D29" t="str">
        <f>'LITTLE Giants'!D9</f>
        <v>LGA</v>
      </c>
      <c r="E29">
        <f>'LITTLE Giants'!E9</f>
        <v>425</v>
      </c>
      <c r="F29">
        <f>'LITTLE Giants'!F9</f>
        <v>0</v>
      </c>
      <c r="G29">
        <f>'LITTLE Giants'!G9</f>
        <v>0</v>
      </c>
      <c r="H29">
        <f>'LITTLE Giants'!H9</f>
        <v>9</v>
      </c>
      <c r="I29">
        <f>'LITTLE Giants'!I9</f>
        <v>4</v>
      </c>
      <c r="J29">
        <f>'LITTLE Giants'!J9</f>
        <v>0</v>
      </c>
      <c r="K29">
        <f>'LITTLE Giants'!K9</f>
        <v>0</v>
      </c>
      <c r="L29">
        <f>'LITTLE Giants'!L9</f>
        <v>6</v>
      </c>
      <c r="M29">
        <f>'LITTLE Giants'!M9</f>
        <v>9</v>
      </c>
      <c r="N29">
        <f>'LITTLE Giants'!N9</f>
        <v>0</v>
      </c>
      <c r="O29">
        <f>'LITTLE Giants'!O9</f>
        <v>0</v>
      </c>
      <c r="P29" t="str">
        <f>'LITTLE Giants'!P9</f>
        <v>DNF</v>
      </c>
      <c r="Q29" t="str">
        <f>'LITTLE Giants'!Q9</f>
        <v>DNS</v>
      </c>
      <c r="R29">
        <f>'LITTLE Giants'!R9</f>
        <v>0</v>
      </c>
      <c r="S29">
        <f>'LITTLE Giants'!S9</f>
        <v>0</v>
      </c>
      <c r="T29">
        <f>'LITTLE Giants'!T9</f>
        <v>1</v>
      </c>
      <c r="U29">
        <f>'LITTLE Giants'!U9</f>
        <v>6</v>
      </c>
      <c r="V29" t="str">
        <f>'LITTLE Giants'!V9</f>
        <v>outp</v>
      </c>
      <c r="W29">
        <f>'LITTLE Giants'!W9</f>
        <v>2</v>
      </c>
      <c r="X29">
        <f>'LITTLE Giants'!X9</f>
        <v>0</v>
      </c>
      <c r="Y29">
        <f>'LITTLE Giants'!Y9</f>
        <v>37</v>
      </c>
      <c r="Z29">
        <f>'LITTLE Giants'!Z9</f>
        <v>0</v>
      </c>
      <c r="AA29">
        <f>'LITTLE Giants'!AA9</f>
        <v>2</v>
      </c>
      <c r="AB29" t="b">
        <f t="shared" si="0"/>
        <v>1</v>
      </c>
      <c r="AC29" t="b">
        <f t="shared" si="1"/>
        <v>0</v>
      </c>
      <c r="AD29" t="b">
        <f t="shared" si="2"/>
        <v>0</v>
      </c>
      <c r="AE29" t="b">
        <f t="shared" si="3"/>
        <v>0</v>
      </c>
      <c r="AF29" t="b">
        <f t="shared" si="4"/>
        <v>0</v>
      </c>
      <c r="AG29" t="b">
        <f t="shared" si="5"/>
        <v>0</v>
      </c>
      <c r="AH29" t="b">
        <f t="shared" si="6"/>
        <v>0</v>
      </c>
    </row>
    <row r="30" spans="1:34" x14ac:dyDescent="0.25">
      <c r="A30">
        <f>'LITTLE Giants'!A15</f>
        <v>9</v>
      </c>
      <c r="B30" t="str">
        <f>'LITTLE Giants'!B15</f>
        <v>Chris Carlisle-Kitz</v>
      </c>
      <c r="C30">
        <f>'LITTLE Giants'!C15</f>
        <v>3517</v>
      </c>
      <c r="D30" t="str">
        <f>'LITTLE Giants'!D15</f>
        <v>LGA</v>
      </c>
      <c r="E30">
        <f>'LITTLE Giants'!E15</f>
        <v>44</v>
      </c>
      <c r="F30">
        <f>'LITTLE Giants'!F15</f>
        <v>0</v>
      </c>
      <c r="G30">
        <f>'LITTLE Giants'!G15</f>
        <v>0</v>
      </c>
      <c r="H30" t="str">
        <f>'LITTLE Giants'!H15</f>
        <v>outp</v>
      </c>
      <c r="I30">
        <f>'LITTLE Giants'!I15</f>
        <v>0</v>
      </c>
      <c r="J30">
        <f>'LITTLE Giants'!J15</f>
        <v>0</v>
      </c>
      <c r="K30">
        <f>'LITTLE Giants'!K15</f>
        <v>0</v>
      </c>
      <c r="L30">
        <f>'LITTLE Giants'!L15</f>
        <v>4</v>
      </c>
      <c r="M30">
        <f>'LITTLE Giants'!M15</f>
        <v>0</v>
      </c>
      <c r="N30">
        <f>'LITTLE Giants'!N15</f>
        <v>0</v>
      </c>
      <c r="O30">
        <f>'LITTLE Giants'!O15</f>
        <v>0</v>
      </c>
      <c r="P30">
        <f>'LITTLE Giants'!P15</f>
        <v>6</v>
      </c>
      <c r="Q30">
        <f>'LITTLE Giants'!Q15</f>
        <v>3</v>
      </c>
      <c r="R30">
        <f>'LITTLE Giants'!R15</f>
        <v>0</v>
      </c>
      <c r="S30">
        <f>'LITTLE Giants'!S15</f>
        <v>0</v>
      </c>
      <c r="T30">
        <f>'LITTLE Giants'!T15</f>
        <v>0</v>
      </c>
      <c r="U30">
        <f>'LITTLE Giants'!U15</f>
        <v>0</v>
      </c>
      <c r="V30">
        <f>'LITTLE Giants'!V15</f>
        <v>2</v>
      </c>
      <c r="W30" t="str">
        <f>'LITTLE Giants'!W15</f>
        <v>outp</v>
      </c>
      <c r="X30">
        <f>'LITTLE Giants'!X15</f>
        <v>0</v>
      </c>
      <c r="Y30">
        <f>'LITTLE Giants'!Y15</f>
        <v>15</v>
      </c>
      <c r="Z30">
        <f>'LITTLE Giants'!Z15</f>
        <v>0</v>
      </c>
      <c r="AA30">
        <f>'LITTLE Giants'!AA15</f>
        <v>0</v>
      </c>
      <c r="AB30" t="b">
        <f t="shared" si="0"/>
        <v>1</v>
      </c>
      <c r="AC30" t="b">
        <f t="shared" si="1"/>
        <v>0</v>
      </c>
      <c r="AD30" t="b">
        <f t="shared" si="2"/>
        <v>0</v>
      </c>
      <c r="AE30" t="b">
        <f t="shared" si="3"/>
        <v>0</v>
      </c>
      <c r="AF30" t="b">
        <f t="shared" si="4"/>
        <v>0</v>
      </c>
      <c r="AG30" t="b">
        <f t="shared" si="5"/>
        <v>0</v>
      </c>
      <c r="AH30" t="b">
        <f t="shared" si="6"/>
        <v>0</v>
      </c>
    </row>
    <row r="31" spans="1:34" x14ac:dyDescent="0.25">
      <c r="A31">
        <f>'LITTLE Giants'!A13</f>
        <v>7</v>
      </c>
      <c r="B31" t="str">
        <f>'LITTLE Giants'!B13</f>
        <v>Dion Valentine</v>
      </c>
      <c r="C31">
        <f>'LITTLE Giants'!C13</f>
        <v>3492</v>
      </c>
      <c r="D31" t="str">
        <f>'LITTLE Giants'!D13</f>
        <v>LGA</v>
      </c>
      <c r="E31">
        <f>'LITTLE Giants'!E13</f>
        <v>38</v>
      </c>
      <c r="F31">
        <f>'LITTLE Giants'!F13</f>
        <v>0</v>
      </c>
      <c r="G31">
        <f>'LITTLE Giants'!G13</f>
        <v>0</v>
      </c>
      <c r="H31">
        <f>'LITTLE Giants'!H13</f>
        <v>3</v>
      </c>
      <c r="I31">
        <f>'LITTLE Giants'!I13</f>
        <v>3</v>
      </c>
      <c r="J31">
        <f>'LITTLE Giants'!J13</f>
        <v>0</v>
      </c>
      <c r="K31">
        <f>'LITTLE Giants'!K13</f>
        <v>0</v>
      </c>
      <c r="L31">
        <f>'LITTLE Giants'!L13</f>
        <v>0</v>
      </c>
      <c r="M31">
        <f>'LITTLE Giants'!M13</f>
        <v>0</v>
      </c>
      <c r="N31">
        <f>'LITTLE Giants'!N13</f>
        <v>0</v>
      </c>
      <c r="O31">
        <f>'LITTLE Giants'!O13</f>
        <v>0</v>
      </c>
      <c r="P31">
        <f>'LITTLE Giants'!P13</f>
        <v>0</v>
      </c>
      <c r="Q31">
        <f>'LITTLE Giants'!Q13</f>
        <v>0</v>
      </c>
      <c r="R31">
        <f>'LITTLE Giants'!R13</f>
        <v>0</v>
      </c>
      <c r="S31">
        <f>'LITTLE Giants'!S13</f>
        <v>0</v>
      </c>
      <c r="T31">
        <f>'LITTLE Giants'!T13</f>
        <v>0</v>
      </c>
      <c r="U31">
        <f>'LITTLE Giants'!U13</f>
        <v>0</v>
      </c>
      <c r="V31">
        <f>'LITTLE Giants'!V13</f>
        <v>0</v>
      </c>
      <c r="W31">
        <f>'LITTLE Giants'!W13</f>
        <v>0</v>
      </c>
      <c r="X31">
        <f>'LITTLE Giants'!X13</f>
        <v>10</v>
      </c>
      <c r="Y31">
        <f>'LITTLE Giants'!Y13</f>
        <v>16</v>
      </c>
      <c r="Z31">
        <f>'LITTLE Giants'!Z13</f>
        <v>0</v>
      </c>
      <c r="AA31">
        <f>'LITTLE Giants'!AA13</f>
        <v>0</v>
      </c>
      <c r="AB31" t="b">
        <f t="shared" si="0"/>
        <v>1</v>
      </c>
      <c r="AC31" t="b">
        <f t="shared" si="1"/>
        <v>0</v>
      </c>
      <c r="AD31" t="b">
        <f t="shared" si="2"/>
        <v>0</v>
      </c>
      <c r="AE31" t="b">
        <f t="shared" si="3"/>
        <v>0</v>
      </c>
      <c r="AF31" t="b">
        <f t="shared" si="4"/>
        <v>0</v>
      </c>
      <c r="AG31" t="b">
        <f t="shared" si="5"/>
        <v>0</v>
      </c>
      <c r="AH31" t="b">
        <f t="shared" si="6"/>
        <v>0</v>
      </c>
    </row>
    <row r="32" spans="1:34" x14ac:dyDescent="0.25">
      <c r="A32">
        <f>'LITTLE Giants'!A11</f>
        <v>5</v>
      </c>
      <c r="B32" t="str">
        <f>'LITTLE Giants'!B11</f>
        <v>Gary Lennon</v>
      </c>
      <c r="C32">
        <f>'LITTLE Giants'!C11</f>
        <v>12370</v>
      </c>
      <c r="D32" t="str">
        <f>'LITTLE Giants'!D11</f>
        <v>LGA</v>
      </c>
      <c r="E32">
        <f>'LITTLE Giants'!E11</f>
        <v>99</v>
      </c>
      <c r="F32">
        <f>'LITTLE Giants'!F11</f>
        <v>0</v>
      </c>
      <c r="G32">
        <f>'LITTLE Giants'!G11</f>
        <v>0</v>
      </c>
      <c r="H32">
        <f>'LITTLE Giants'!H11</f>
        <v>4</v>
      </c>
      <c r="I32">
        <f>'LITTLE Giants'!I11</f>
        <v>9</v>
      </c>
      <c r="J32">
        <f>'LITTLE Giants'!J11</f>
        <v>0</v>
      </c>
      <c r="K32">
        <f>'LITTLE Giants'!K11</f>
        <v>0</v>
      </c>
      <c r="L32">
        <f>'LITTLE Giants'!L11</f>
        <v>0</v>
      </c>
      <c r="M32">
        <f>'LITTLE Giants'!M11</f>
        <v>0</v>
      </c>
      <c r="N32">
        <f>'LITTLE Giants'!N11</f>
        <v>0</v>
      </c>
      <c r="O32">
        <f>'LITTLE Giants'!O11</f>
        <v>0</v>
      </c>
      <c r="P32">
        <f>'LITTLE Giants'!P11</f>
        <v>0</v>
      </c>
      <c r="Q32">
        <f>'LITTLE Giants'!Q11</f>
        <v>0</v>
      </c>
      <c r="R32">
        <f>'LITTLE Giants'!R11</f>
        <v>0</v>
      </c>
      <c r="S32">
        <f>'LITTLE Giants'!S11</f>
        <v>0</v>
      </c>
      <c r="T32">
        <f>'LITTLE Giants'!T11</f>
        <v>0</v>
      </c>
      <c r="U32">
        <f>'LITTLE Giants'!U11</f>
        <v>0</v>
      </c>
      <c r="V32">
        <f>'LITTLE Giants'!V11</f>
        <v>0</v>
      </c>
      <c r="W32">
        <f>'LITTLE Giants'!W11</f>
        <v>0</v>
      </c>
      <c r="X32">
        <f>'LITTLE Giants'!X11</f>
        <v>10</v>
      </c>
      <c r="Y32">
        <f>'LITTLE Giants'!Y11</f>
        <v>23</v>
      </c>
      <c r="Z32">
        <f>'LITTLE Giants'!Z11</f>
        <v>0</v>
      </c>
      <c r="AA32">
        <f>'LITTLE Giants'!AA11</f>
        <v>1</v>
      </c>
      <c r="AB32" t="b">
        <f t="shared" si="0"/>
        <v>1</v>
      </c>
      <c r="AC32" t="b">
        <f t="shared" si="1"/>
        <v>0</v>
      </c>
      <c r="AD32" t="b">
        <f t="shared" si="2"/>
        <v>0</v>
      </c>
      <c r="AE32" t="b">
        <f t="shared" si="3"/>
        <v>0</v>
      </c>
      <c r="AF32" t="b">
        <f t="shared" si="4"/>
        <v>0</v>
      </c>
      <c r="AG32" t="b">
        <f t="shared" si="5"/>
        <v>0</v>
      </c>
      <c r="AH32" t="b">
        <f t="shared" si="6"/>
        <v>0</v>
      </c>
    </row>
    <row r="33" spans="1:34" x14ac:dyDescent="0.25">
      <c r="A33">
        <f>'LITTLE Giants'!A17</f>
        <v>11</v>
      </c>
      <c r="B33" t="str">
        <f>'LITTLE Giants'!B17</f>
        <v>Gerald Campher</v>
      </c>
      <c r="C33">
        <f>'LITTLE Giants'!C17</f>
        <v>0</v>
      </c>
      <c r="D33" t="str">
        <f>'LITTLE Giants'!D17</f>
        <v>LGA</v>
      </c>
      <c r="E33">
        <f>'LITTLE Giants'!E17</f>
        <v>61</v>
      </c>
      <c r="F33">
        <f>'LITTLE Giants'!F17</f>
        <v>0</v>
      </c>
      <c r="G33">
        <f>'LITTLE Giants'!G17</f>
        <v>0</v>
      </c>
      <c r="H33">
        <f>'LITTLE Giants'!H17</f>
        <v>0</v>
      </c>
      <c r="I33">
        <f>'LITTLE Giants'!I17</f>
        <v>0</v>
      </c>
      <c r="J33">
        <f>'LITTLE Giants'!J17</f>
        <v>0</v>
      </c>
      <c r="K33">
        <f>'LITTLE Giants'!K17</f>
        <v>0</v>
      </c>
      <c r="L33">
        <f>'LITTLE Giants'!L17</f>
        <v>0</v>
      </c>
      <c r="M33">
        <f>'LITTLE Giants'!M17</f>
        <v>0</v>
      </c>
      <c r="N33">
        <f>'LITTLE Giants'!N17</f>
        <v>0</v>
      </c>
      <c r="O33">
        <f>'LITTLE Giants'!O17</f>
        <v>0</v>
      </c>
      <c r="P33">
        <f>'LITTLE Giants'!P17</f>
        <v>0</v>
      </c>
      <c r="Q33">
        <f>'LITTLE Giants'!Q17</f>
        <v>0</v>
      </c>
      <c r="R33">
        <f>'LITTLE Giants'!R17</f>
        <v>0</v>
      </c>
      <c r="S33">
        <f>'LITTLE Giants'!S17</f>
        <v>0</v>
      </c>
      <c r="T33">
        <f>'LITTLE Giants'!T17</f>
        <v>9</v>
      </c>
      <c r="U33">
        <f>'LITTLE Giants'!U17</f>
        <v>2</v>
      </c>
      <c r="V33">
        <f>'LITTLE Giants'!V17</f>
        <v>0</v>
      </c>
      <c r="W33">
        <f>'LITTLE Giants'!W17</f>
        <v>0</v>
      </c>
      <c r="X33">
        <f>'LITTLE Giants'!X17</f>
        <v>0</v>
      </c>
      <c r="Y33">
        <f>'LITTLE Giants'!Y17</f>
        <v>11</v>
      </c>
      <c r="Z33">
        <f>'LITTLE Giants'!Z17</f>
        <v>0</v>
      </c>
      <c r="AA33">
        <f>'LITTLE Giants'!AA17</f>
        <v>1</v>
      </c>
      <c r="AB33" t="b">
        <f t="shared" si="0"/>
        <v>1</v>
      </c>
      <c r="AC33" t="b">
        <f t="shared" si="1"/>
        <v>0</v>
      </c>
      <c r="AD33" t="b">
        <f t="shared" si="2"/>
        <v>0</v>
      </c>
      <c r="AE33" t="b">
        <f t="shared" si="3"/>
        <v>0</v>
      </c>
      <c r="AF33" t="b">
        <f t="shared" si="4"/>
        <v>0</v>
      </c>
      <c r="AG33" t="b">
        <f t="shared" si="5"/>
        <v>0</v>
      </c>
      <c r="AH33" t="b">
        <f t="shared" si="6"/>
        <v>0</v>
      </c>
    </row>
    <row r="34" spans="1:34" x14ac:dyDescent="0.25">
      <c r="A34">
        <f>'LITTLE Giants'!A7</f>
        <v>1</v>
      </c>
      <c r="B34" t="str">
        <f>'LITTLE Giants'!B7</f>
        <v>Ishmael Baloyi</v>
      </c>
      <c r="C34">
        <f>'LITTLE Giants'!C7</f>
        <v>0</v>
      </c>
      <c r="D34" t="str">
        <f>'LITTLE Giants'!D7</f>
        <v>LGA</v>
      </c>
      <c r="E34">
        <f>'LITTLE Giants'!E7</f>
        <v>15</v>
      </c>
      <c r="F34">
        <f>'LITTLE Giants'!F7</f>
        <v>0</v>
      </c>
      <c r="G34">
        <f>'LITTLE Giants'!G7</f>
        <v>0</v>
      </c>
      <c r="H34" t="str">
        <f>'LITTLE Giants'!H7</f>
        <v>DNF</v>
      </c>
      <c r="I34" t="str">
        <f>'LITTLE Giants'!I7</f>
        <v>outp</v>
      </c>
      <c r="J34">
        <f>'LITTLE Giants'!J7</f>
        <v>0</v>
      </c>
      <c r="K34">
        <f>'LITTLE Giants'!K7</f>
        <v>0</v>
      </c>
      <c r="L34">
        <f>'LITTLE Giants'!L7</f>
        <v>0</v>
      </c>
      <c r="M34">
        <f>'LITTLE Giants'!M7</f>
        <v>3</v>
      </c>
      <c r="N34">
        <f>'LITTLE Giants'!N7</f>
        <v>4.5</v>
      </c>
      <c r="O34">
        <f>'LITTLE Giants'!O7</f>
        <v>4.5</v>
      </c>
      <c r="P34">
        <f>'LITTLE Giants'!P7</f>
        <v>9</v>
      </c>
      <c r="Q34">
        <f>'LITTLE Giants'!Q7</f>
        <v>9</v>
      </c>
      <c r="R34">
        <f>'LITTLE Giants'!R7</f>
        <v>6</v>
      </c>
      <c r="S34">
        <f>'LITTLE Giants'!S7</f>
        <v>6</v>
      </c>
      <c r="T34">
        <f>'LITTLE Giants'!T7</f>
        <v>4</v>
      </c>
      <c r="U34">
        <f>'LITTLE Giants'!U7</f>
        <v>9</v>
      </c>
      <c r="V34">
        <f>'LITTLE Giants'!V7</f>
        <v>3</v>
      </c>
      <c r="W34">
        <f>'LITTLE Giants'!W7</f>
        <v>6</v>
      </c>
      <c r="X34">
        <f>'LITTLE Giants'!X7</f>
        <v>10</v>
      </c>
      <c r="Y34">
        <f>'LITTLE Giants'!Y7</f>
        <v>74</v>
      </c>
      <c r="Z34">
        <f>'LITTLE Giants'!Z7</f>
        <v>0</v>
      </c>
      <c r="AA34">
        <f>'LITTLE Giants'!AA7</f>
        <v>5</v>
      </c>
      <c r="AB34" t="b">
        <f t="shared" ref="AB34:AB65" si="7">IF(OR(D34="LGA", D34="LGB", D34="LGC"), TRUE, FALSE)</f>
        <v>1</v>
      </c>
      <c r="AC34" t="b">
        <f t="shared" ref="AC34:AC65" si="8">IF(D34="U2", TRUE, FALSE)</f>
        <v>0</v>
      </c>
      <c r="AD34" t="b">
        <f t="shared" ref="AD34:AD65" si="9">IF(D34="Nomad", TRUE, FALSE)</f>
        <v>0</v>
      </c>
      <c r="AE34" t="b">
        <f t="shared" ref="AE34:AE65" si="10">IF(OR(D34="ZA", D34="ZB"), TRUE, FALSE)</f>
        <v>0</v>
      </c>
      <c r="AF34" t="b">
        <f t="shared" ref="AF34:AF65" si="11">IF(OR(D34="ISP A", D34="ISP B", D34="ISP C"), TRUE, FALSE)</f>
        <v>0</v>
      </c>
      <c r="AG34" t="b">
        <f t="shared" ref="AG34:AG65" si="12">IF(D34="TA", TRUE, FALSE)</f>
        <v>0</v>
      </c>
      <c r="AH34" t="b">
        <f t="shared" ref="AH34:AH65" si="13">IF(OR(D34="SGT A", D34="SGT B", D34="SGT C"), TRUE, FALSE)</f>
        <v>0</v>
      </c>
    </row>
    <row r="35" spans="1:34" x14ac:dyDescent="0.25">
      <c r="A35">
        <f>'LITTLE Giants'!A14</f>
        <v>8</v>
      </c>
      <c r="B35" t="str">
        <f>'LITTLE Giants'!B14</f>
        <v>Jaco Taylor Jnr</v>
      </c>
      <c r="C35">
        <f>'LITTLE Giants'!C14</f>
        <v>3463</v>
      </c>
      <c r="D35" t="str">
        <f>'LITTLE Giants'!D14</f>
        <v>LGA</v>
      </c>
      <c r="E35">
        <f>'LITTLE Giants'!E14</f>
        <v>48</v>
      </c>
      <c r="F35">
        <f>'LITTLE Giants'!F14</f>
        <v>0</v>
      </c>
      <c r="G35">
        <f>'LITTLE Giants'!G14</f>
        <v>0</v>
      </c>
      <c r="H35">
        <f>'LITTLE Giants'!H14</f>
        <v>0</v>
      </c>
      <c r="I35">
        <f>'LITTLE Giants'!I14</f>
        <v>0</v>
      </c>
      <c r="J35">
        <f>'LITTLE Giants'!J14</f>
        <v>0</v>
      </c>
      <c r="K35">
        <f>'LITTLE Giants'!K14</f>
        <v>0</v>
      </c>
      <c r="L35">
        <f>'LITTLE Giants'!L14</f>
        <v>9</v>
      </c>
      <c r="M35">
        <f>'LITTLE Giants'!M14</f>
        <v>6</v>
      </c>
      <c r="N35">
        <f>'LITTLE Giants'!N14</f>
        <v>0</v>
      </c>
      <c r="O35">
        <f>'LITTLE Giants'!O14</f>
        <v>0</v>
      </c>
      <c r="P35">
        <f>'LITTLE Giants'!P14</f>
        <v>0</v>
      </c>
      <c r="Q35">
        <f>'LITTLE Giants'!Q14</f>
        <v>0</v>
      </c>
      <c r="R35">
        <f>'LITTLE Giants'!R14</f>
        <v>0</v>
      </c>
      <c r="S35">
        <f>'LITTLE Giants'!S14</f>
        <v>0</v>
      </c>
      <c r="T35">
        <f>'LITTLE Giants'!T14</f>
        <v>0</v>
      </c>
      <c r="U35">
        <f>'LITTLE Giants'!U14</f>
        <v>0</v>
      </c>
      <c r="V35">
        <f>'LITTLE Giants'!V14</f>
        <v>0</v>
      </c>
      <c r="W35">
        <f>'LITTLE Giants'!W14</f>
        <v>0</v>
      </c>
      <c r="X35">
        <f>'LITTLE Giants'!X14</f>
        <v>0</v>
      </c>
      <c r="Y35">
        <f>'LITTLE Giants'!Y14</f>
        <v>15</v>
      </c>
      <c r="Z35">
        <f>'LITTLE Giants'!Z14</f>
        <v>0</v>
      </c>
      <c r="AA35">
        <f>'LITTLE Giants'!AA14</f>
        <v>1</v>
      </c>
      <c r="AB35" t="b">
        <f t="shared" si="7"/>
        <v>1</v>
      </c>
      <c r="AC35" t="b">
        <f t="shared" si="8"/>
        <v>0</v>
      </c>
      <c r="AD35" t="b">
        <f t="shared" si="9"/>
        <v>0</v>
      </c>
      <c r="AE35" t="b">
        <f t="shared" si="10"/>
        <v>0</v>
      </c>
      <c r="AF35" t="b">
        <f t="shared" si="11"/>
        <v>0</v>
      </c>
      <c r="AG35" t="b">
        <f t="shared" si="12"/>
        <v>0</v>
      </c>
      <c r="AH35" t="b">
        <f t="shared" si="13"/>
        <v>0</v>
      </c>
    </row>
    <row r="36" spans="1:34" x14ac:dyDescent="0.25">
      <c r="A36">
        <f>'LITTLE Giants'!A20</f>
        <v>14</v>
      </c>
      <c r="B36" t="str">
        <f>'LITTLE Giants'!B20</f>
        <v>Josh Dovey</v>
      </c>
      <c r="C36">
        <f>'LITTLE Giants'!C20</f>
        <v>1503</v>
      </c>
      <c r="D36" t="str">
        <f>'LITTLE Giants'!D20</f>
        <v>LGA</v>
      </c>
      <c r="E36">
        <f>'LITTLE Giants'!E20</f>
        <v>33</v>
      </c>
      <c r="F36">
        <f>'LITTLE Giants'!F20</f>
        <v>0</v>
      </c>
      <c r="G36">
        <f>'LITTLE Giants'!G20</f>
        <v>0</v>
      </c>
      <c r="H36" t="str">
        <f>'LITTLE Giants'!H20</f>
        <v>outp</v>
      </c>
      <c r="I36">
        <f>'LITTLE Giants'!I20</f>
        <v>0</v>
      </c>
      <c r="J36">
        <f>'LITTLE Giants'!J20</f>
        <v>0</v>
      </c>
      <c r="K36">
        <f>'LITTLE Giants'!K20</f>
        <v>0</v>
      </c>
      <c r="L36">
        <f>'LITTLE Giants'!L20</f>
        <v>0</v>
      </c>
      <c r="M36">
        <f>'LITTLE Giants'!M20</f>
        <v>0</v>
      </c>
      <c r="N36">
        <f>'LITTLE Giants'!N20</f>
        <v>0</v>
      </c>
      <c r="O36">
        <f>'LITTLE Giants'!O20</f>
        <v>0</v>
      </c>
      <c r="P36">
        <f>'LITTLE Giants'!P20</f>
        <v>2</v>
      </c>
      <c r="Q36">
        <f>'LITTLE Giants'!Q20</f>
        <v>2</v>
      </c>
      <c r="R36">
        <f>'LITTLE Giants'!R20</f>
        <v>0</v>
      </c>
      <c r="S36">
        <f>'LITTLE Giants'!S20</f>
        <v>0</v>
      </c>
      <c r="T36">
        <f>'LITTLE Giants'!T20</f>
        <v>0</v>
      </c>
      <c r="U36">
        <f>'LITTLE Giants'!U20</f>
        <v>0</v>
      </c>
      <c r="V36" t="str">
        <f>'LITTLE Giants'!V20</f>
        <v>outp</v>
      </c>
      <c r="W36" t="str">
        <f>'LITTLE Giants'!W20</f>
        <v>outp</v>
      </c>
      <c r="X36">
        <f>'LITTLE Giants'!X20</f>
        <v>0</v>
      </c>
      <c r="Y36">
        <f>'LITTLE Giants'!Y20</f>
        <v>4</v>
      </c>
      <c r="Z36">
        <f>'LITTLE Giants'!Z20</f>
        <v>0</v>
      </c>
      <c r="AA36">
        <f>'LITTLE Giants'!AA20</f>
        <v>0</v>
      </c>
      <c r="AB36" t="b">
        <f t="shared" si="7"/>
        <v>1</v>
      </c>
      <c r="AC36" t="b">
        <f t="shared" si="8"/>
        <v>0</v>
      </c>
      <c r="AD36" t="b">
        <f t="shared" si="9"/>
        <v>0</v>
      </c>
      <c r="AE36" t="b">
        <f t="shared" si="10"/>
        <v>0</v>
      </c>
      <c r="AF36" t="b">
        <f t="shared" si="11"/>
        <v>0</v>
      </c>
      <c r="AG36" t="b">
        <f t="shared" si="12"/>
        <v>0</v>
      </c>
      <c r="AH36" t="b">
        <f t="shared" si="13"/>
        <v>0</v>
      </c>
    </row>
    <row r="37" spans="1:34" x14ac:dyDescent="0.25">
      <c r="A37">
        <f>'LITTLE Giants'!A16</f>
        <v>10</v>
      </c>
      <c r="B37" t="str">
        <f>'LITTLE Giants'!B16</f>
        <v>Marco Taylor</v>
      </c>
      <c r="C37">
        <f>'LITTLE Giants'!C16</f>
        <v>1661</v>
      </c>
      <c r="D37" t="str">
        <f>'LITTLE Giants'!D16</f>
        <v>LGA</v>
      </c>
      <c r="E37">
        <f>'LITTLE Giants'!E16</f>
        <v>95</v>
      </c>
      <c r="F37">
        <f>'LITTLE Giants'!F16</f>
        <v>0</v>
      </c>
      <c r="G37">
        <f>'LITTLE Giants'!G16</f>
        <v>0</v>
      </c>
      <c r="H37">
        <f>'LITTLE Giants'!H16</f>
        <v>6</v>
      </c>
      <c r="I37">
        <f>'LITTLE Giants'!I16</f>
        <v>6</v>
      </c>
      <c r="J37">
        <f>'LITTLE Giants'!J16</f>
        <v>0</v>
      </c>
      <c r="K37">
        <f>'LITTLE Giants'!K16</f>
        <v>0</v>
      </c>
      <c r="L37">
        <f>'LITTLE Giants'!L16</f>
        <v>0</v>
      </c>
      <c r="M37">
        <f>'LITTLE Giants'!M16</f>
        <v>0</v>
      </c>
      <c r="N37">
        <f>'LITTLE Giants'!N16</f>
        <v>0</v>
      </c>
      <c r="O37">
        <f>'LITTLE Giants'!O16</f>
        <v>0</v>
      </c>
      <c r="P37">
        <f>'LITTLE Giants'!P16</f>
        <v>0</v>
      </c>
      <c r="Q37">
        <f>'LITTLE Giants'!Q16</f>
        <v>0</v>
      </c>
      <c r="R37">
        <f>'LITTLE Giants'!R16</f>
        <v>0</v>
      </c>
      <c r="S37">
        <f>'LITTLE Giants'!S16</f>
        <v>0</v>
      </c>
      <c r="T37">
        <f>'LITTLE Giants'!T16</f>
        <v>0</v>
      </c>
      <c r="U37">
        <f>'LITTLE Giants'!U16</f>
        <v>0</v>
      </c>
      <c r="V37">
        <f>'LITTLE Giants'!V16</f>
        <v>0</v>
      </c>
      <c r="W37">
        <f>'LITTLE Giants'!W16</f>
        <v>0</v>
      </c>
      <c r="X37">
        <f>'LITTLE Giants'!X16</f>
        <v>0</v>
      </c>
      <c r="Y37">
        <f>'LITTLE Giants'!Y16</f>
        <v>12</v>
      </c>
      <c r="Z37">
        <f>'LITTLE Giants'!Z16</f>
        <v>0</v>
      </c>
      <c r="AA37">
        <f>'LITTLE Giants'!AA16</f>
        <v>0</v>
      </c>
      <c r="AB37" t="b">
        <f t="shared" si="7"/>
        <v>1</v>
      </c>
      <c r="AC37" t="b">
        <f t="shared" si="8"/>
        <v>0</v>
      </c>
      <c r="AD37" t="b">
        <f t="shared" si="9"/>
        <v>0</v>
      </c>
      <c r="AE37" t="b">
        <f t="shared" si="10"/>
        <v>0</v>
      </c>
      <c r="AF37" t="b">
        <f t="shared" si="11"/>
        <v>0</v>
      </c>
      <c r="AG37" t="b">
        <f t="shared" si="12"/>
        <v>0</v>
      </c>
      <c r="AH37" t="b">
        <f t="shared" si="13"/>
        <v>0</v>
      </c>
    </row>
    <row r="38" spans="1:34" x14ac:dyDescent="0.25">
      <c r="A38">
        <f>'LITTLE Giants'!A22</f>
        <v>16</v>
      </c>
      <c r="B38" t="str">
        <f>'LITTLE Giants'!B22</f>
        <v>Mark du Toit</v>
      </c>
      <c r="C38">
        <f>'LITTLE Giants'!C22</f>
        <v>3758</v>
      </c>
      <c r="D38" t="str">
        <f>'LITTLE Giants'!D22</f>
        <v>LGA</v>
      </c>
      <c r="E38">
        <f>'LITTLE Giants'!E22</f>
        <v>201</v>
      </c>
      <c r="F38">
        <f>'LITTLE Giants'!F22</f>
        <v>0</v>
      </c>
      <c r="G38">
        <f>'LITTLE Giants'!G22</f>
        <v>0</v>
      </c>
      <c r="H38">
        <f>'LITTLE Giants'!H22</f>
        <v>0</v>
      </c>
      <c r="I38">
        <f>'LITTLE Giants'!I22</f>
        <v>0</v>
      </c>
      <c r="J38">
        <f>'LITTLE Giants'!J22</f>
        <v>0</v>
      </c>
      <c r="K38">
        <f>'LITTLE Giants'!K22</f>
        <v>0</v>
      </c>
      <c r="L38">
        <f>'LITTLE Giants'!L22</f>
        <v>1</v>
      </c>
      <c r="M38">
        <f>'LITTLE Giants'!M22</f>
        <v>0</v>
      </c>
      <c r="N38">
        <f>'LITTLE Giants'!N22</f>
        <v>0</v>
      </c>
      <c r="O38">
        <f>'LITTLE Giants'!O22</f>
        <v>0</v>
      </c>
      <c r="P38">
        <f>'LITTLE Giants'!P22</f>
        <v>0</v>
      </c>
      <c r="Q38">
        <f>'LITTLE Giants'!Q22</f>
        <v>0</v>
      </c>
      <c r="R38">
        <f>'LITTLE Giants'!R22</f>
        <v>0</v>
      </c>
      <c r="S38">
        <f>'LITTLE Giants'!S22</f>
        <v>0</v>
      </c>
      <c r="T38">
        <f>'LITTLE Giants'!T22</f>
        <v>0</v>
      </c>
      <c r="U38">
        <f>'LITTLE Giants'!U22</f>
        <v>0</v>
      </c>
      <c r="V38">
        <f>'LITTLE Giants'!V22</f>
        <v>0</v>
      </c>
      <c r="W38">
        <f>'LITTLE Giants'!W22</f>
        <v>0</v>
      </c>
      <c r="X38">
        <f>'LITTLE Giants'!X22</f>
        <v>0</v>
      </c>
      <c r="Y38">
        <f>'LITTLE Giants'!Y22</f>
        <v>1</v>
      </c>
      <c r="Z38">
        <f>'LITTLE Giants'!Z22</f>
        <v>0</v>
      </c>
      <c r="AA38">
        <f>'LITTLE Giants'!AA22</f>
        <v>0</v>
      </c>
      <c r="AB38" t="b">
        <f t="shared" si="7"/>
        <v>1</v>
      </c>
      <c r="AC38" t="b">
        <f t="shared" si="8"/>
        <v>0</v>
      </c>
      <c r="AD38" t="b">
        <f t="shared" si="9"/>
        <v>0</v>
      </c>
      <c r="AE38" t="b">
        <f t="shared" si="10"/>
        <v>0</v>
      </c>
      <c r="AF38" t="b">
        <f t="shared" si="11"/>
        <v>0</v>
      </c>
      <c r="AG38" t="b">
        <f t="shared" si="12"/>
        <v>0</v>
      </c>
      <c r="AH38" t="b">
        <f t="shared" si="13"/>
        <v>0</v>
      </c>
    </row>
    <row r="39" spans="1:34" x14ac:dyDescent="0.25">
      <c r="A39">
        <f>'LITTLE Giants'!A10</f>
        <v>4</v>
      </c>
      <c r="B39" t="str">
        <f>'LITTLE Giants'!B10</f>
        <v>Mark van Rooyen</v>
      </c>
      <c r="C39">
        <f>'LITTLE Giants'!C10</f>
        <v>1755</v>
      </c>
      <c r="D39" t="str">
        <f>'LITTLE Giants'!D10</f>
        <v>LGA</v>
      </c>
      <c r="E39">
        <f>'LITTLE Giants'!E10</f>
        <v>26</v>
      </c>
      <c r="F39">
        <f>'LITTLE Giants'!F10</f>
        <v>0</v>
      </c>
      <c r="G39">
        <f>'LITTLE Giants'!G10</f>
        <v>0</v>
      </c>
      <c r="H39" t="str">
        <f>'LITTLE Giants'!H10</f>
        <v>outp</v>
      </c>
      <c r="I39">
        <f>'LITTLE Giants'!I10</f>
        <v>1</v>
      </c>
      <c r="J39">
        <f>'LITTLE Giants'!J10</f>
        <v>0</v>
      </c>
      <c r="K39">
        <f>'LITTLE Giants'!K10</f>
        <v>0</v>
      </c>
      <c r="L39">
        <f>'LITTLE Giants'!L10</f>
        <v>3</v>
      </c>
      <c r="M39">
        <f>'LITTLE Giants'!M10</f>
        <v>1</v>
      </c>
      <c r="N39">
        <f>'LITTLE Giants'!N10</f>
        <v>0</v>
      </c>
      <c r="O39">
        <f>'LITTLE Giants'!O10</f>
        <v>0</v>
      </c>
      <c r="P39">
        <f>'LITTLE Giants'!P10</f>
        <v>0</v>
      </c>
      <c r="Q39">
        <f>'LITTLE Giants'!Q10</f>
        <v>0</v>
      </c>
      <c r="R39">
        <f>'LITTLE Giants'!R10</f>
        <v>0</v>
      </c>
      <c r="S39">
        <f>'LITTLE Giants'!S10</f>
        <v>0</v>
      </c>
      <c r="T39">
        <f>'LITTLE Giants'!T10</f>
        <v>0</v>
      </c>
      <c r="U39">
        <f>'LITTLE Giants'!U10</f>
        <v>0</v>
      </c>
      <c r="V39">
        <f>'LITTLE Giants'!V10</f>
        <v>9</v>
      </c>
      <c r="W39">
        <f>'LITTLE Giants'!W10</f>
        <v>9</v>
      </c>
      <c r="X39">
        <f>'LITTLE Giants'!X10</f>
        <v>10</v>
      </c>
      <c r="Y39">
        <f>'LITTLE Giants'!Y10</f>
        <v>33</v>
      </c>
      <c r="Z39">
        <f>'LITTLE Giants'!Z10</f>
        <v>0</v>
      </c>
      <c r="AA39">
        <f>'LITTLE Giants'!AA10</f>
        <v>2</v>
      </c>
      <c r="AB39" t="b">
        <f t="shared" si="7"/>
        <v>1</v>
      </c>
      <c r="AC39" t="b">
        <f t="shared" si="8"/>
        <v>0</v>
      </c>
      <c r="AD39" t="b">
        <f t="shared" si="9"/>
        <v>0</v>
      </c>
      <c r="AE39" t="b">
        <f t="shared" si="10"/>
        <v>0</v>
      </c>
      <c r="AF39" t="b">
        <f t="shared" si="11"/>
        <v>0</v>
      </c>
      <c r="AG39" t="b">
        <f t="shared" si="12"/>
        <v>0</v>
      </c>
      <c r="AH39" t="b">
        <f t="shared" si="13"/>
        <v>0</v>
      </c>
    </row>
    <row r="40" spans="1:34" x14ac:dyDescent="0.25">
      <c r="A40">
        <f>'LITTLE Giants'!A8</f>
        <v>2</v>
      </c>
      <c r="B40" t="str">
        <f>'LITTLE Giants'!B8</f>
        <v>Stephen Britz</v>
      </c>
      <c r="C40">
        <f>'LITTLE Giants'!C8</f>
        <v>0</v>
      </c>
      <c r="D40" t="str">
        <f>'LITTLE Giants'!D8</f>
        <v>LGA</v>
      </c>
      <c r="E40">
        <f>'LITTLE Giants'!E8</f>
        <v>51</v>
      </c>
      <c r="F40">
        <f>'LITTLE Giants'!F8</f>
        <v>0</v>
      </c>
      <c r="G40">
        <f>'LITTLE Giants'!G8</f>
        <v>0</v>
      </c>
      <c r="H40">
        <f>'LITTLE Giants'!H8</f>
        <v>2</v>
      </c>
      <c r="I40">
        <f>'LITTLE Giants'!I8</f>
        <v>2</v>
      </c>
      <c r="J40">
        <f>'LITTLE Giants'!J8</f>
        <v>0</v>
      </c>
      <c r="K40">
        <f>'LITTLE Giants'!K8</f>
        <v>0</v>
      </c>
      <c r="L40">
        <f>'LITTLE Giants'!L8</f>
        <v>2</v>
      </c>
      <c r="M40">
        <f>'LITTLE Giants'!M8</f>
        <v>4</v>
      </c>
      <c r="N40">
        <f>'LITTLE Giants'!N8</f>
        <v>3</v>
      </c>
      <c r="O40">
        <f>'LITTLE Giants'!O8</f>
        <v>3</v>
      </c>
      <c r="P40">
        <f>'LITTLE Giants'!P8</f>
        <v>3</v>
      </c>
      <c r="Q40">
        <f>'LITTLE Giants'!Q8</f>
        <v>4</v>
      </c>
      <c r="R40">
        <f>'LITTLE Giants'!R8</f>
        <v>9</v>
      </c>
      <c r="S40">
        <f>'LITTLE Giants'!S8</f>
        <v>9</v>
      </c>
      <c r="T40">
        <f>'LITTLE Giants'!T8</f>
        <v>2</v>
      </c>
      <c r="U40">
        <f>'LITTLE Giants'!U8</f>
        <v>1</v>
      </c>
      <c r="V40">
        <f>'LITTLE Giants'!V8</f>
        <v>4</v>
      </c>
      <c r="W40">
        <f>'LITTLE Giants'!W8</f>
        <v>3</v>
      </c>
      <c r="X40">
        <f>'LITTLE Giants'!X8</f>
        <v>10</v>
      </c>
      <c r="Y40">
        <f>'LITTLE Giants'!Y8</f>
        <v>61</v>
      </c>
      <c r="Z40">
        <f>'LITTLE Giants'!Z8</f>
        <v>0</v>
      </c>
      <c r="AA40">
        <f>'LITTLE Giants'!AA8</f>
        <v>2</v>
      </c>
      <c r="AB40" t="b">
        <f t="shared" si="7"/>
        <v>1</v>
      </c>
      <c r="AC40" t="b">
        <f t="shared" si="8"/>
        <v>0</v>
      </c>
      <c r="AD40" t="b">
        <f t="shared" si="9"/>
        <v>0</v>
      </c>
      <c r="AE40" t="b">
        <f t="shared" si="10"/>
        <v>0</v>
      </c>
      <c r="AF40" t="b">
        <f t="shared" si="11"/>
        <v>0</v>
      </c>
      <c r="AG40" t="b">
        <f t="shared" si="12"/>
        <v>0</v>
      </c>
      <c r="AH40" t="b">
        <f t="shared" si="13"/>
        <v>0</v>
      </c>
    </row>
    <row r="41" spans="1:34" x14ac:dyDescent="0.25">
      <c r="A41">
        <f>'LITTLE Giants'!A18</f>
        <v>12</v>
      </c>
      <c r="B41" t="str">
        <f>'LITTLE Giants'!B18</f>
        <v>Terence Botes</v>
      </c>
      <c r="C41">
        <f>'LITTLE Giants'!C18</f>
        <v>0</v>
      </c>
      <c r="D41" t="str">
        <f>'LITTLE Giants'!D18</f>
        <v>LGA</v>
      </c>
      <c r="E41">
        <f>'LITTLE Giants'!E18</f>
        <v>651</v>
      </c>
      <c r="F41">
        <f>'LITTLE Giants'!F18</f>
        <v>0</v>
      </c>
      <c r="G41">
        <f>'LITTLE Giants'!G18</f>
        <v>0</v>
      </c>
      <c r="H41">
        <f>'LITTLE Giants'!H18</f>
        <v>0</v>
      </c>
      <c r="I41">
        <f>'LITTLE Giants'!I18</f>
        <v>0</v>
      </c>
      <c r="J41">
        <f>'LITTLE Giants'!J18</f>
        <v>0</v>
      </c>
      <c r="K41">
        <f>'LITTLE Giants'!K18</f>
        <v>0</v>
      </c>
      <c r="L41">
        <f>'LITTLE Giants'!L18</f>
        <v>0</v>
      </c>
      <c r="M41">
        <f>'LITTLE Giants'!M18</f>
        <v>0</v>
      </c>
      <c r="N41">
        <f>'LITTLE Giants'!N18</f>
        <v>0</v>
      </c>
      <c r="O41">
        <f>'LITTLE Giants'!O18</f>
        <v>0</v>
      </c>
      <c r="P41">
        <f>'LITTLE Giants'!P18</f>
        <v>0</v>
      </c>
      <c r="Q41">
        <f>'LITTLE Giants'!Q18</f>
        <v>0</v>
      </c>
      <c r="R41">
        <f>'LITTLE Giants'!R18</f>
        <v>0</v>
      </c>
      <c r="S41">
        <f>'LITTLE Giants'!S18</f>
        <v>0</v>
      </c>
      <c r="T41">
        <f>'LITTLE Giants'!T18</f>
        <v>0</v>
      </c>
      <c r="U41">
        <f>'LITTLE Giants'!U18</f>
        <v>0</v>
      </c>
      <c r="V41">
        <f>'LITTLE Giants'!V18</f>
        <v>6</v>
      </c>
      <c r="W41">
        <f>'LITTLE Giants'!W18</f>
        <v>4</v>
      </c>
      <c r="X41">
        <f>'LITTLE Giants'!X18</f>
        <v>0</v>
      </c>
      <c r="Y41">
        <f>'LITTLE Giants'!Y18</f>
        <v>10</v>
      </c>
      <c r="Z41">
        <f>'LITTLE Giants'!Z18</f>
        <v>0</v>
      </c>
      <c r="AA41">
        <f>'LITTLE Giants'!AA18</f>
        <v>0</v>
      </c>
      <c r="AB41" t="b">
        <f t="shared" si="7"/>
        <v>1</v>
      </c>
      <c r="AC41" t="b">
        <f t="shared" si="8"/>
        <v>0</v>
      </c>
      <c r="AD41" t="b">
        <f t="shared" si="9"/>
        <v>0</v>
      </c>
      <c r="AE41" t="b">
        <f t="shared" si="10"/>
        <v>0</v>
      </c>
      <c r="AF41" t="b">
        <f t="shared" si="11"/>
        <v>0</v>
      </c>
      <c r="AG41" t="b">
        <f t="shared" si="12"/>
        <v>0</v>
      </c>
      <c r="AH41" t="b">
        <f t="shared" si="13"/>
        <v>0</v>
      </c>
    </row>
    <row r="42" spans="1:34" x14ac:dyDescent="0.25">
      <c r="A42">
        <f>'LITTLE Giants'!A19</f>
        <v>13</v>
      </c>
      <c r="B42" t="str">
        <f>'LITTLE Giants'!B19</f>
        <v>Terrance Khalo</v>
      </c>
      <c r="C42">
        <f>'LITTLE Giants'!C19</f>
        <v>9921</v>
      </c>
      <c r="D42" t="str">
        <f>'LITTLE Giants'!D19</f>
        <v>LGA</v>
      </c>
      <c r="E42">
        <f>'LITTLE Giants'!E19</f>
        <v>201</v>
      </c>
      <c r="F42">
        <f>'LITTLE Giants'!F19</f>
        <v>0</v>
      </c>
      <c r="G42">
        <f>'LITTLE Giants'!G19</f>
        <v>0</v>
      </c>
      <c r="H42">
        <f>'LITTLE Giants'!H19</f>
        <v>1</v>
      </c>
      <c r="I42" t="str">
        <f>'LITTLE Giants'!I19</f>
        <v>outp</v>
      </c>
      <c r="J42">
        <f>'LITTLE Giants'!J19</f>
        <v>0</v>
      </c>
      <c r="K42">
        <f>'LITTLE Giants'!K19</f>
        <v>0</v>
      </c>
      <c r="L42">
        <f>'LITTLE Giants'!L19</f>
        <v>0</v>
      </c>
      <c r="M42">
        <f>'LITTLE Giants'!M19</f>
        <v>0</v>
      </c>
      <c r="N42">
        <f>'LITTLE Giants'!N19</f>
        <v>0</v>
      </c>
      <c r="O42">
        <f>'LITTLE Giants'!O19</f>
        <v>0</v>
      </c>
      <c r="P42">
        <f>'LITTLE Giants'!P19</f>
        <v>0</v>
      </c>
      <c r="Q42">
        <f>'LITTLE Giants'!Q19</f>
        <v>0</v>
      </c>
      <c r="R42">
        <f>'LITTLE Giants'!R19</f>
        <v>0</v>
      </c>
      <c r="S42">
        <f>'LITTLE Giants'!S19</f>
        <v>0</v>
      </c>
      <c r="T42">
        <f>'LITTLE Giants'!T19</f>
        <v>3</v>
      </c>
      <c r="U42">
        <f>'LITTLE Giants'!U19</f>
        <v>4</v>
      </c>
      <c r="V42">
        <f>'LITTLE Giants'!V19</f>
        <v>0</v>
      </c>
      <c r="W42">
        <f>'LITTLE Giants'!W19</f>
        <v>0</v>
      </c>
      <c r="X42">
        <f>'LITTLE Giants'!X19</f>
        <v>0</v>
      </c>
      <c r="Y42">
        <f>'LITTLE Giants'!Y19</f>
        <v>8</v>
      </c>
      <c r="Z42">
        <f>'LITTLE Giants'!Z19</f>
        <v>0</v>
      </c>
      <c r="AA42">
        <f>'LITTLE Giants'!AA19</f>
        <v>0</v>
      </c>
      <c r="AB42" t="b">
        <f t="shared" si="7"/>
        <v>1</v>
      </c>
      <c r="AC42" t="b">
        <f t="shared" si="8"/>
        <v>0</v>
      </c>
      <c r="AD42" t="b">
        <f t="shared" si="9"/>
        <v>0</v>
      </c>
      <c r="AE42" t="b">
        <f t="shared" si="10"/>
        <v>0</v>
      </c>
      <c r="AF42" t="b">
        <f t="shared" si="11"/>
        <v>0</v>
      </c>
      <c r="AG42" t="b">
        <f t="shared" si="12"/>
        <v>0</v>
      </c>
      <c r="AH42" t="b">
        <f t="shared" si="13"/>
        <v>0</v>
      </c>
    </row>
    <row r="43" spans="1:34" x14ac:dyDescent="0.25">
      <c r="A43">
        <f>'LITTLE Giants'!A28</f>
        <v>6</v>
      </c>
      <c r="B43" t="str">
        <f>'LITTLE Giants'!B28</f>
        <v>Alan Poulter</v>
      </c>
      <c r="C43">
        <f>'LITTLE Giants'!C28</f>
        <v>4129</v>
      </c>
      <c r="D43" t="str">
        <f>'LITTLE Giants'!D28</f>
        <v>LGB</v>
      </c>
      <c r="E43">
        <f>'LITTLE Giants'!E28</f>
        <v>21</v>
      </c>
      <c r="F43">
        <f>'LITTLE Giants'!F28</f>
        <v>0</v>
      </c>
      <c r="G43">
        <f>'LITTLE Giants'!G28</f>
        <v>0</v>
      </c>
      <c r="H43">
        <f>'LITTLE Giants'!H28</f>
        <v>9</v>
      </c>
      <c r="I43">
        <f>'LITTLE Giants'!I28</f>
        <v>9</v>
      </c>
      <c r="J43">
        <f>'LITTLE Giants'!J28</f>
        <v>0</v>
      </c>
      <c r="K43">
        <f>'LITTLE Giants'!K28</f>
        <v>0</v>
      </c>
      <c r="L43">
        <f>'LITTLE Giants'!L28</f>
        <v>0</v>
      </c>
      <c r="M43">
        <f>'LITTLE Giants'!M28</f>
        <v>0</v>
      </c>
      <c r="N43">
        <f>'LITTLE Giants'!N28</f>
        <v>0</v>
      </c>
      <c r="O43">
        <f>'LITTLE Giants'!O28</f>
        <v>0</v>
      </c>
      <c r="P43">
        <f>'LITTLE Giants'!P28</f>
        <v>0</v>
      </c>
      <c r="Q43">
        <f>'LITTLE Giants'!Q28</f>
        <v>0</v>
      </c>
      <c r="R43">
        <f>'LITTLE Giants'!R28</f>
        <v>0</v>
      </c>
      <c r="S43">
        <f>'LITTLE Giants'!S28</f>
        <v>0</v>
      </c>
      <c r="T43">
        <f>'LITTLE Giants'!T28</f>
        <v>0</v>
      </c>
      <c r="U43">
        <f>'LITTLE Giants'!U28</f>
        <v>0</v>
      </c>
      <c r="V43">
        <f>'LITTLE Giants'!V28</f>
        <v>0</v>
      </c>
      <c r="W43">
        <f>'LITTLE Giants'!W28</f>
        <v>0</v>
      </c>
      <c r="X43">
        <f>'LITTLE Giants'!X28</f>
        <v>0</v>
      </c>
      <c r="Y43">
        <f>'LITTLE Giants'!Y28</f>
        <v>18</v>
      </c>
      <c r="Z43">
        <f>'LITTLE Giants'!Z28</f>
        <v>0</v>
      </c>
      <c r="AA43">
        <f>'LITTLE Giants'!AA28</f>
        <v>2</v>
      </c>
      <c r="AB43" t="b">
        <f t="shared" si="7"/>
        <v>1</v>
      </c>
      <c r="AC43" t="b">
        <f t="shared" si="8"/>
        <v>0</v>
      </c>
      <c r="AD43" t="b">
        <f t="shared" si="9"/>
        <v>0</v>
      </c>
      <c r="AE43" t="b">
        <f t="shared" si="10"/>
        <v>0</v>
      </c>
      <c r="AF43" t="b">
        <f t="shared" si="11"/>
        <v>0</v>
      </c>
      <c r="AG43" t="b">
        <f t="shared" si="12"/>
        <v>0</v>
      </c>
      <c r="AH43" t="b">
        <f t="shared" si="13"/>
        <v>0</v>
      </c>
    </row>
    <row r="44" spans="1:34" x14ac:dyDescent="0.25">
      <c r="A44">
        <f>'LITTLE Giants'!A25</f>
        <v>2</v>
      </c>
      <c r="B44" t="str">
        <f>'LITTLE Giants'!B25</f>
        <v>Brian Rowlings</v>
      </c>
      <c r="C44">
        <f>'LITTLE Giants'!C25</f>
        <v>3637</v>
      </c>
      <c r="D44" t="str">
        <f>'LITTLE Giants'!D25</f>
        <v>LGB</v>
      </c>
      <c r="E44">
        <f>'LITTLE Giants'!E25</f>
        <v>105</v>
      </c>
      <c r="F44">
        <f>'LITTLE Giants'!F25</f>
        <v>0</v>
      </c>
      <c r="G44">
        <f>'LITTLE Giants'!G25</f>
        <v>0</v>
      </c>
      <c r="H44" t="str">
        <f>'LITTLE Giants'!H25</f>
        <v>outp</v>
      </c>
      <c r="I44">
        <f>'LITTLE Giants'!I25</f>
        <v>4</v>
      </c>
      <c r="J44">
        <f>'LITTLE Giants'!J25</f>
        <v>0</v>
      </c>
      <c r="K44">
        <f>'LITTLE Giants'!K25</f>
        <v>0</v>
      </c>
      <c r="L44">
        <f>'LITTLE Giants'!L25</f>
        <v>4</v>
      </c>
      <c r="M44">
        <f>'LITTLE Giants'!M25</f>
        <v>4</v>
      </c>
      <c r="N44">
        <f>'LITTLE Giants'!N25</f>
        <v>0</v>
      </c>
      <c r="O44">
        <f>'LITTLE Giants'!O25</f>
        <v>0</v>
      </c>
      <c r="P44">
        <f>'LITTLE Giants'!P25</f>
        <v>9</v>
      </c>
      <c r="Q44">
        <f>'LITTLE Giants'!Q25</f>
        <v>9</v>
      </c>
      <c r="R44">
        <f>'LITTLE Giants'!R25</f>
        <v>0</v>
      </c>
      <c r="S44">
        <f>'LITTLE Giants'!S25</f>
        <v>0</v>
      </c>
      <c r="T44">
        <f>'LITTLE Giants'!T25</f>
        <v>0</v>
      </c>
      <c r="U44">
        <f>'LITTLE Giants'!U25</f>
        <v>0</v>
      </c>
      <c r="V44">
        <f>'LITTLE Giants'!V25</f>
        <v>0</v>
      </c>
      <c r="W44">
        <f>'LITTLE Giants'!W25</f>
        <v>0</v>
      </c>
      <c r="X44">
        <f>'LITTLE Giants'!X25</f>
        <v>0</v>
      </c>
      <c r="Y44">
        <f>'LITTLE Giants'!Y25</f>
        <v>30</v>
      </c>
      <c r="Z44">
        <f>'LITTLE Giants'!Z25</f>
        <v>0</v>
      </c>
      <c r="AA44">
        <f>'LITTLE Giants'!AA25</f>
        <v>2</v>
      </c>
      <c r="AB44" t="b">
        <f t="shared" si="7"/>
        <v>1</v>
      </c>
      <c r="AC44" t="b">
        <f t="shared" si="8"/>
        <v>0</v>
      </c>
      <c r="AD44" t="b">
        <f t="shared" si="9"/>
        <v>0</v>
      </c>
      <c r="AE44" t="b">
        <f t="shared" si="10"/>
        <v>0</v>
      </c>
      <c r="AF44" t="b">
        <f t="shared" si="11"/>
        <v>0</v>
      </c>
      <c r="AG44" t="b">
        <f t="shared" si="12"/>
        <v>0</v>
      </c>
      <c r="AH44" t="b">
        <f t="shared" si="13"/>
        <v>0</v>
      </c>
    </row>
    <row r="45" spans="1:34" x14ac:dyDescent="0.25">
      <c r="A45">
        <f>'LITTLE Giants'!A30</f>
        <v>8</v>
      </c>
      <c r="B45" t="str">
        <f>'LITTLE Giants'!B30</f>
        <v>Craig Collier</v>
      </c>
      <c r="C45">
        <f>'LITTLE Giants'!C30</f>
        <v>0</v>
      </c>
      <c r="D45" t="str">
        <f>'LITTLE Giants'!D30</f>
        <v>LGB</v>
      </c>
      <c r="E45">
        <f>'LITTLE Giants'!E30</f>
        <v>138</v>
      </c>
      <c r="F45">
        <f>'LITTLE Giants'!F30</f>
        <v>0</v>
      </c>
      <c r="G45">
        <f>'LITTLE Giants'!G30</f>
        <v>0</v>
      </c>
      <c r="H45">
        <f>'LITTLE Giants'!H30</f>
        <v>6</v>
      </c>
      <c r="I45">
        <f>'LITTLE Giants'!I30</f>
        <v>0</v>
      </c>
      <c r="J45">
        <f>'LITTLE Giants'!J30</f>
        <v>0</v>
      </c>
      <c r="K45">
        <f>'LITTLE Giants'!K30</f>
        <v>0</v>
      </c>
      <c r="L45">
        <f>'LITTLE Giants'!L30</f>
        <v>0</v>
      </c>
      <c r="M45">
        <f>'LITTLE Giants'!M30</f>
        <v>0</v>
      </c>
      <c r="N45">
        <f>'LITTLE Giants'!N30</f>
        <v>0</v>
      </c>
      <c r="O45">
        <f>'LITTLE Giants'!O30</f>
        <v>0</v>
      </c>
      <c r="P45">
        <f>'LITTLE Giants'!P30</f>
        <v>0</v>
      </c>
      <c r="Q45">
        <f>'LITTLE Giants'!Q30</f>
        <v>0</v>
      </c>
      <c r="R45">
        <f>'LITTLE Giants'!R30</f>
        <v>0</v>
      </c>
      <c r="S45">
        <f>'LITTLE Giants'!S30</f>
        <v>0</v>
      </c>
      <c r="T45">
        <f>'LITTLE Giants'!T30</f>
        <v>0</v>
      </c>
      <c r="U45">
        <f>'LITTLE Giants'!U30</f>
        <v>0</v>
      </c>
      <c r="V45">
        <f>'LITTLE Giants'!V30</f>
        <v>0</v>
      </c>
      <c r="W45">
        <f>'LITTLE Giants'!W30</f>
        <v>0</v>
      </c>
      <c r="X45">
        <f>'LITTLE Giants'!X30</f>
        <v>0</v>
      </c>
      <c r="Y45">
        <f>'LITTLE Giants'!Y30</f>
        <v>6</v>
      </c>
      <c r="Z45">
        <f>'LITTLE Giants'!Z30</f>
        <v>0</v>
      </c>
      <c r="AA45">
        <f>'LITTLE Giants'!AA30</f>
        <v>0</v>
      </c>
      <c r="AB45" t="b">
        <f t="shared" si="7"/>
        <v>1</v>
      </c>
      <c r="AC45" t="b">
        <f t="shared" si="8"/>
        <v>0</v>
      </c>
      <c r="AD45" t="b">
        <f t="shared" si="9"/>
        <v>0</v>
      </c>
      <c r="AE45" t="b">
        <f t="shared" si="10"/>
        <v>0</v>
      </c>
      <c r="AF45" t="b">
        <f t="shared" si="11"/>
        <v>0</v>
      </c>
      <c r="AG45" t="b">
        <f t="shared" si="12"/>
        <v>0</v>
      </c>
      <c r="AH45" t="b">
        <f t="shared" si="13"/>
        <v>0</v>
      </c>
    </row>
    <row r="46" spans="1:34" x14ac:dyDescent="0.25">
      <c r="A46">
        <f>'LITTLE Giants'!A26</f>
        <v>3</v>
      </c>
      <c r="B46" t="str">
        <f>'LITTLE Giants'!B26</f>
        <v>Ed Botes</v>
      </c>
      <c r="C46">
        <f>'LITTLE Giants'!C26</f>
        <v>8448</v>
      </c>
      <c r="D46" t="str">
        <f>'LITTLE Giants'!D26</f>
        <v>LGB</v>
      </c>
      <c r="E46">
        <f>'LITTLE Giants'!E26</f>
        <v>82</v>
      </c>
      <c r="F46">
        <f>'LITTLE Giants'!F26</f>
        <v>0</v>
      </c>
      <c r="G46">
        <f>'LITTLE Giants'!G26</f>
        <v>0</v>
      </c>
      <c r="H46" t="str">
        <f>'LITTLE Giants'!H26</f>
        <v>outp</v>
      </c>
      <c r="I46">
        <f>'LITTLE Giants'!I26</f>
        <v>6</v>
      </c>
      <c r="J46">
        <f>'LITTLE Giants'!J26</f>
        <v>0</v>
      </c>
      <c r="K46">
        <f>'LITTLE Giants'!K26</f>
        <v>0</v>
      </c>
      <c r="L46">
        <f>'LITTLE Giants'!L26</f>
        <v>0</v>
      </c>
      <c r="M46">
        <f>'LITTLE Giants'!M26</f>
        <v>0</v>
      </c>
      <c r="N46">
        <f>'LITTLE Giants'!N26</f>
        <v>0</v>
      </c>
      <c r="O46">
        <f>'LITTLE Giants'!O26</f>
        <v>0</v>
      </c>
      <c r="P46">
        <f>'LITTLE Giants'!P26</f>
        <v>0</v>
      </c>
      <c r="Q46">
        <f>'LITTLE Giants'!Q26</f>
        <v>0</v>
      </c>
      <c r="R46">
        <f>'LITTLE Giants'!R26</f>
        <v>0</v>
      </c>
      <c r="S46">
        <f>'LITTLE Giants'!S26</f>
        <v>0</v>
      </c>
      <c r="T46">
        <f>'LITTLE Giants'!T26</f>
        <v>4.5</v>
      </c>
      <c r="U46">
        <f>'LITTLE Giants'!U26</f>
        <v>4.5</v>
      </c>
      <c r="V46">
        <f>'LITTLE Giants'!V26</f>
        <v>4.5</v>
      </c>
      <c r="W46">
        <f>'LITTLE Giants'!W26</f>
        <v>4.5</v>
      </c>
      <c r="X46">
        <f>'LITTLE Giants'!X26</f>
        <v>0</v>
      </c>
      <c r="Y46">
        <f>'LITTLE Giants'!Y26</f>
        <v>24</v>
      </c>
      <c r="Z46">
        <f>'LITTLE Giants'!Z26</f>
        <v>0</v>
      </c>
      <c r="AA46">
        <f>'LITTLE Giants'!AA26</f>
        <v>4</v>
      </c>
      <c r="AB46" t="b">
        <f t="shared" si="7"/>
        <v>1</v>
      </c>
      <c r="AC46" t="b">
        <f t="shared" si="8"/>
        <v>0</v>
      </c>
      <c r="AD46" t="b">
        <f t="shared" si="9"/>
        <v>0</v>
      </c>
      <c r="AE46" t="b">
        <f t="shared" si="10"/>
        <v>0</v>
      </c>
      <c r="AF46" t="b">
        <f t="shared" si="11"/>
        <v>0</v>
      </c>
      <c r="AG46" t="b">
        <f t="shared" si="12"/>
        <v>0</v>
      </c>
      <c r="AH46" t="b">
        <f t="shared" si="13"/>
        <v>0</v>
      </c>
    </row>
    <row r="47" spans="1:34" x14ac:dyDescent="0.25">
      <c r="A47">
        <f>'LITTLE Giants'!A29</f>
        <v>7</v>
      </c>
      <c r="B47" t="str">
        <f>'LITTLE Giants'!B29</f>
        <v>Gavin Holt</v>
      </c>
      <c r="C47">
        <f>'LITTLE Giants'!C29</f>
        <v>0</v>
      </c>
      <c r="D47" t="str">
        <f>'LITTLE Giants'!D29</f>
        <v>LGB</v>
      </c>
      <c r="E47">
        <f>'LITTLE Giants'!E29</f>
        <v>142</v>
      </c>
      <c r="F47">
        <f>'LITTLE Giants'!F29</f>
        <v>0</v>
      </c>
      <c r="G47">
        <f>'LITTLE Giants'!G29</f>
        <v>0</v>
      </c>
      <c r="H47">
        <f>'LITTLE Giants'!H29</f>
        <v>0</v>
      </c>
      <c r="I47">
        <f>'LITTLE Giants'!I29</f>
        <v>0</v>
      </c>
      <c r="J47">
        <f>'LITTLE Giants'!J29</f>
        <v>0</v>
      </c>
      <c r="K47">
        <f>'LITTLE Giants'!K29</f>
        <v>0</v>
      </c>
      <c r="L47">
        <f>'LITTLE Giants'!L29</f>
        <v>0</v>
      </c>
      <c r="M47">
        <f>'LITTLE Giants'!M29</f>
        <v>0</v>
      </c>
      <c r="N47">
        <f>'LITTLE Giants'!N29</f>
        <v>0</v>
      </c>
      <c r="O47">
        <f>'LITTLE Giants'!O29</f>
        <v>0</v>
      </c>
      <c r="P47">
        <f>'LITTLE Giants'!P29</f>
        <v>6</v>
      </c>
      <c r="Q47">
        <f>'LITTLE Giants'!Q29</f>
        <v>0</v>
      </c>
      <c r="R47">
        <f>'LITTLE Giants'!R29</f>
        <v>0</v>
      </c>
      <c r="S47">
        <f>'LITTLE Giants'!S29</f>
        <v>0</v>
      </c>
      <c r="T47">
        <f>'LITTLE Giants'!T29</f>
        <v>0</v>
      </c>
      <c r="U47">
        <f>'LITTLE Giants'!U29</f>
        <v>0</v>
      </c>
      <c r="V47">
        <f>'LITTLE Giants'!V29</f>
        <v>0</v>
      </c>
      <c r="W47">
        <f>'LITTLE Giants'!W29</f>
        <v>0</v>
      </c>
      <c r="X47">
        <f>'LITTLE Giants'!X29</f>
        <v>0</v>
      </c>
      <c r="Y47">
        <f>'LITTLE Giants'!Y29</f>
        <v>6</v>
      </c>
      <c r="Z47">
        <f>'LITTLE Giants'!Z29</f>
        <v>0</v>
      </c>
      <c r="AA47">
        <f>'LITTLE Giants'!AA29</f>
        <v>0</v>
      </c>
      <c r="AB47" t="b">
        <f t="shared" si="7"/>
        <v>1</v>
      </c>
      <c r="AC47" t="b">
        <f t="shared" si="8"/>
        <v>0</v>
      </c>
      <c r="AD47" t="b">
        <f t="shared" si="9"/>
        <v>0</v>
      </c>
      <c r="AE47" t="b">
        <f t="shared" si="10"/>
        <v>0</v>
      </c>
      <c r="AF47" t="b">
        <f t="shared" si="11"/>
        <v>0</v>
      </c>
      <c r="AG47" t="b">
        <f t="shared" si="12"/>
        <v>0</v>
      </c>
      <c r="AH47" t="b">
        <f t="shared" si="13"/>
        <v>0</v>
      </c>
    </row>
    <row r="48" spans="1:34" x14ac:dyDescent="0.25">
      <c r="A48">
        <f>'LITTLE Giants'!A31</f>
        <v>9</v>
      </c>
      <c r="B48" t="str">
        <f>'LITTLE Giants'!B31</f>
        <v>Greg Moloney</v>
      </c>
      <c r="C48">
        <f>'LITTLE Giants'!C31</f>
        <v>0</v>
      </c>
      <c r="D48" t="str">
        <f>'LITTLE Giants'!D31</f>
        <v>LGB</v>
      </c>
      <c r="E48">
        <f>'LITTLE Giants'!E31</f>
        <v>125</v>
      </c>
      <c r="F48">
        <f>'LITTLE Giants'!F31</f>
        <v>0</v>
      </c>
      <c r="G48">
        <f>'LITTLE Giants'!G31</f>
        <v>0</v>
      </c>
      <c r="H48">
        <f>'LITTLE Giants'!H31</f>
        <v>4</v>
      </c>
      <c r="I48">
        <f>'LITTLE Giants'!I31</f>
        <v>0</v>
      </c>
      <c r="J48">
        <f>'LITTLE Giants'!J31</f>
        <v>0</v>
      </c>
      <c r="K48">
        <f>'LITTLE Giants'!K31</f>
        <v>0</v>
      </c>
      <c r="L48">
        <f>'LITTLE Giants'!L31</f>
        <v>0</v>
      </c>
      <c r="M48">
        <f>'LITTLE Giants'!M31</f>
        <v>0</v>
      </c>
      <c r="N48">
        <f>'LITTLE Giants'!N31</f>
        <v>0</v>
      </c>
      <c r="O48">
        <f>'LITTLE Giants'!O31</f>
        <v>0</v>
      </c>
      <c r="P48">
        <f>'LITTLE Giants'!P31</f>
        <v>0</v>
      </c>
      <c r="Q48">
        <f>'LITTLE Giants'!Q31</f>
        <v>0</v>
      </c>
      <c r="R48">
        <f>'LITTLE Giants'!R31</f>
        <v>0</v>
      </c>
      <c r="S48">
        <f>'LITTLE Giants'!S31</f>
        <v>0</v>
      </c>
      <c r="T48">
        <f>'LITTLE Giants'!T31</f>
        <v>0</v>
      </c>
      <c r="U48">
        <f>'LITTLE Giants'!U31</f>
        <v>0</v>
      </c>
      <c r="V48">
        <f>'LITTLE Giants'!V31</f>
        <v>0</v>
      </c>
      <c r="W48">
        <f>'LITTLE Giants'!W31</f>
        <v>0</v>
      </c>
      <c r="X48">
        <f>'LITTLE Giants'!X31</f>
        <v>0</v>
      </c>
      <c r="Y48">
        <f>'LITTLE Giants'!Y31</f>
        <v>4</v>
      </c>
      <c r="Z48">
        <f>'LITTLE Giants'!Z31</f>
        <v>0</v>
      </c>
      <c r="AA48">
        <f>'LITTLE Giants'!AA31</f>
        <v>0</v>
      </c>
      <c r="AB48" t="b">
        <f t="shared" si="7"/>
        <v>1</v>
      </c>
      <c r="AC48" t="b">
        <f t="shared" si="8"/>
        <v>0</v>
      </c>
      <c r="AD48" t="b">
        <f t="shared" si="9"/>
        <v>0</v>
      </c>
      <c r="AE48" t="b">
        <f t="shared" si="10"/>
        <v>0</v>
      </c>
      <c r="AF48" t="b">
        <f t="shared" si="11"/>
        <v>0</v>
      </c>
      <c r="AG48" t="b">
        <f t="shared" si="12"/>
        <v>0</v>
      </c>
      <c r="AH48" t="b">
        <f t="shared" si="13"/>
        <v>0</v>
      </c>
    </row>
    <row r="49" spans="1:34" x14ac:dyDescent="0.25">
      <c r="A49">
        <f>'LITTLE Giants'!A33</f>
        <v>11</v>
      </c>
      <c r="B49" t="str">
        <f>'LITTLE Giants'!B33</f>
        <v>Jaco Taylor Jnr</v>
      </c>
      <c r="C49">
        <f>'LITTLE Giants'!C33</f>
        <v>0</v>
      </c>
      <c r="D49" t="str">
        <f>'LITTLE Giants'!D33</f>
        <v>LGB</v>
      </c>
      <c r="E49">
        <f>'LITTLE Giants'!E33</f>
        <v>48</v>
      </c>
      <c r="F49">
        <f>'LITTLE Giants'!F33</f>
        <v>0</v>
      </c>
      <c r="G49">
        <f>'LITTLE Giants'!G33</f>
        <v>0</v>
      </c>
      <c r="H49">
        <f>'LITTLE Giants'!H33</f>
        <v>2</v>
      </c>
      <c r="I49">
        <f>'LITTLE Giants'!I33</f>
        <v>3</v>
      </c>
      <c r="J49">
        <f>'LITTLE Giants'!J33</f>
        <v>0</v>
      </c>
      <c r="K49">
        <f>'LITTLE Giants'!K33</f>
        <v>0</v>
      </c>
      <c r="L49">
        <f>'LITTLE Giants'!L33</f>
        <v>0</v>
      </c>
      <c r="M49">
        <f>'LITTLE Giants'!M33</f>
        <v>0</v>
      </c>
      <c r="N49">
        <f>'LITTLE Giants'!N33</f>
        <v>0</v>
      </c>
      <c r="O49">
        <f>'LITTLE Giants'!O33</f>
        <v>0</v>
      </c>
      <c r="P49">
        <f>'LITTLE Giants'!P33</f>
        <v>0</v>
      </c>
      <c r="Q49">
        <f>'LITTLE Giants'!Q33</f>
        <v>0</v>
      </c>
      <c r="R49">
        <f>'LITTLE Giants'!R33</f>
        <v>0</v>
      </c>
      <c r="S49">
        <f>'LITTLE Giants'!S33</f>
        <v>0</v>
      </c>
      <c r="T49">
        <f>'LITTLE Giants'!T33</f>
        <v>0</v>
      </c>
      <c r="U49">
        <f>'LITTLE Giants'!U33</f>
        <v>0</v>
      </c>
      <c r="V49">
        <f>'LITTLE Giants'!V33</f>
        <v>0</v>
      </c>
      <c r="W49">
        <f>'LITTLE Giants'!W33</f>
        <v>0</v>
      </c>
      <c r="X49">
        <f>'LITTLE Giants'!X33</f>
        <v>0</v>
      </c>
      <c r="Y49">
        <f>'LITTLE Giants'!Y33</f>
        <v>5</v>
      </c>
      <c r="Z49">
        <f>'LITTLE Giants'!Z33</f>
        <v>0</v>
      </c>
      <c r="AA49">
        <f>'LITTLE Giants'!AA33</f>
        <v>0</v>
      </c>
      <c r="AB49" t="b">
        <f t="shared" si="7"/>
        <v>1</v>
      </c>
      <c r="AC49" t="b">
        <f t="shared" si="8"/>
        <v>0</v>
      </c>
      <c r="AD49" t="b">
        <f t="shared" si="9"/>
        <v>0</v>
      </c>
      <c r="AE49" t="b">
        <f t="shared" si="10"/>
        <v>0</v>
      </c>
      <c r="AF49" t="b">
        <f t="shared" si="11"/>
        <v>0</v>
      </c>
      <c r="AG49" t="b">
        <f t="shared" si="12"/>
        <v>0</v>
      </c>
      <c r="AH49" t="b">
        <f t="shared" si="13"/>
        <v>0</v>
      </c>
    </row>
    <row r="50" spans="1:34" x14ac:dyDescent="0.25">
      <c r="A50">
        <f>'LITTLE Giants'!A24</f>
        <v>1</v>
      </c>
      <c r="B50" t="str">
        <f>'LITTLE Giants'!B24</f>
        <v>Kassie Coetzee</v>
      </c>
      <c r="C50">
        <f>'LITTLE Giants'!C24</f>
        <v>0</v>
      </c>
      <c r="D50" t="str">
        <f>'LITTLE Giants'!D24</f>
        <v>LGB</v>
      </c>
      <c r="E50">
        <f>'LITTLE Giants'!E24</f>
        <v>61</v>
      </c>
      <c r="F50">
        <f>'LITTLE Giants'!F24</f>
        <v>0</v>
      </c>
      <c r="G50">
        <f>'LITTLE Giants'!G24</f>
        <v>0</v>
      </c>
      <c r="H50">
        <f>'LITTLE Giants'!H24</f>
        <v>0</v>
      </c>
      <c r="I50">
        <f>'LITTLE Giants'!I24</f>
        <v>0</v>
      </c>
      <c r="J50">
        <f>'LITTLE Giants'!J24</f>
        <v>0</v>
      </c>
      <c r="K50">
        <f>'LITTLE Giants'!K24</f>
        <v>0</v>
      </c>
      <c r="L50">
        <f>'LITTLE Giants'!L24</f>
        <v>9</v>
      </c>
      <c r="M50">
        <f>'LITTLE Giants'!M24</f>
        <v>9</v>
      </c>
      <c r="N50">
        <f>'LITTLE Giants'!N24</f>
        <v>0</v>
      </c>
      <c r="O50">
        <f>'LITTLE Giants'!O24</f>
        <v>0</v>
      </c>
      <c r="P50">
        <f>'LITTLE Giants'!P24</f>
        <v>4</v>
      </c>
      <c r="Q50">
        <f>'LITTLE Giants'!Q24</f>
        <v>6</v>
      </c>
      <c r="R50">
        <f>'LITTLE Giants'!R24</f>
        <v>4.5</v>
      </c>
      <c r="S50">
        <f>'LITTLE Giants'!S24</f>
        <v>4.5</v>
      </c>
      <c r="T50">
        <f>'LITTLE Giants'!T24</f>
        <v>0</v>
      </c>
      <c r="U50">
        <f>'LITTLE Giants'!U24</f>
        <v>0</v>
      </c>
      <c r="V50">
        <f>'LITTLE Giants'!V24</f>
        <v>0</v>
      </c>
      <c r="W50">
        <f>'LITTLE Giants'!W24</f>
        <v>0</v>
      </c>
      <c r="X50">
        <f>'LITTLE Giants'!X24</f>
        <v>0</v>
      </c>
      <c r="Y50">
        <f>'LITTLE Giants'!Y24</f>
        <v>37</v>
      </c>
      <c r="Z50">
        <f>'LITTLE Giants'!Z24</f>
        <v>0</v>
      </c>
      <c r="AA50">
        <f>'LITTLE Giants'!AA24</f>
        <v>4</v>
      </c>
      <c r="AB50" t="b">
        <f t="shared" si="7"/>
        <v>1</v>
      </c>
      <c r="AC50" t="b">
        <f t="shared" si="8"/>
        <v>0</v>
      </c>
      <c r="AD50" t="b">
        <f t="shared" si="9"/>
        <v>0</v>
      </c>
      <c r="AE50" t="b">
        <f t="shared" si="10"/>
        <v>0</v>
      </c>
      <c r="AF50" t="b">
        <f t="shared" si="11"/>
        <v>0</v>
      </c>
      <c r="AG50" t="b">
        <f t="shared" si="12"/>
        <v>0</v>
      </c>
      <c r="AH50" t="b">
        <f t="shared" si="13"/>
        <v>0</v>
      </c>
    </row>
    <row r="51" spans="1:34" x14ac:dyDescent="0.25">
      <c r="A51">
        <f>'LITTLE Giants'!A32</f>
        <v>10</v>
      </c>
      <c r="B51" t="str">
        <f>'LITTLE Giants'!B32</f>
        <v>Kyle Brink</v>
      </c>
      <c r="C51">
        <f>'LITTLE Giants'!C32</f>
        <v>0</v>
      </c>
      <c r="D51" t="str">
        <f>'LITTLE Giants'!D32</f>
        <v>LGB</v>
      </c>
      <c r="E51">
        <f>'LITTLE Giants'!E32</f>
        <v>111</v>
      </c>
      <c r="F51">
        <f>'LITTLE Giants'!F32</f>
        <v>0</v>
      </c>
      <c r="G51">
        <f>'LITTLE Giants'!G32</f>
        <v>0</v>
      </c>
      <c r="H51">
        <f>'LITTLE Giants'!H32</f>
        <v>3</v>
      </c>
      <c r="I51" t="str">
        <f>'LITTLE Giants'!I32</f>
        <v>DNF</v>
      </c>
      <c r="J51">
        <f>'LITTLE Giants'!J32</f>
        <v>0</v>
      </c>
      <c r="K51">
        <f>'LITTLE Giants'!K32</f>
        <v>0</v>
      </c>
      <c r="L51">
        <f>'LITTLE Giants'!L32</f>
        <v>0</v>
      </c>
      <c r="M51">
        <f>'LITTLE Giants'!M32</f>
        <v>0</v>
      </c>
      <c r="N51">
        <f>'LITTLE Giants'!N32</f>
        <v>0</v>
      </c>
      <c r="O51">
        <f>'LITTLE Giants'!O32</f>
        <v>0</v>
      </c>
      <c r="P51">
        <f>'LITTLE Giants'!P32</f>
        <v>0</v>
      </c>
      <c r="Q51">
        <f>'LITTLE Giants'!Q32</f>
        <v>0</v>
      </c>
      <c r="R51">
        <f>'LITTLE Giants'!R32</f>
        <v>0</v>
      </c>
      <c r="S51">
        <f>'LITTLE Giants'!S32</f>
        <v>0</v>
      </c>
      <c r="T51">
        <f>'LITTLE Giants'!T32</f>
        <v>0</v>
      </c>
      <c r="U51">
        <f>'LITTLE Giants'!U32</f>
        <v>0</v>
      </c>
      <c r="V51">
        <f>'LITTLE Giants'!V32</f>
        <v>0</v>
      </c>
      <c r="W51">
        <f>'LITTLE Giants'!W32</f>
        <v>0</v>
      </c>
      <c r="X51">
        <f>'LITTLE Giants'!X32</f>
        <v>0</v>
      </c>
      <c r="Y51">
        <f>'LITTLE Giants'!Y32</f>
        <v>3</v>
      </c>
      <c r="Z51">
        <f>'LITTLE Giants'!Z32</f>
        <v>0</v>
      </c>
      <c r="AA51">
        <f>'LITTLE Giants'!AA32</f>
        <v>0</v>
      </c>
      <c r="AB51" t="b">
        <f t="shared" si="7"/>
        <v>1</v>
      </c>
      <c r="AC51" t="b">
        <f t="shared" si="8"/>
        <v>0</v>
      </c>
      <c r="AD51" t="b">
        <f t="shared" si="9"/>
        <v>0</v>
      </c>
      <c r="AE51" t="b">
        <f t="shared" si="10"/>
        <v>0</v>
      </c>
      <c r="AF51" t="b">
        <f t="shared" si="11"/>
        <v>0</v>
      </c>
      <c r="AG51" t="b">
        <f t="shared" si="12"/>
        <v>0</v>
      </c>
      <c r="AH51" t="b">
        <f t="shared" si="13"/>
        <v>0</v>
      </c>
    </row>
    <row r="52" spans="1:34" x14ac:dyDescent="0.25">
      <c r="A52" t="e">
        <f>'LITTLE Giants'!#REF!</f>
        <v>#REF!</v>
      </c>
      <c r="B52" t="e">
        <f>'LITTLE Giants'!#REF!</f>
        <v>#REF!</v>
      </c>
      <c r="C52" t="e">
        <f>'LITTLE Giants'!#REF!</f>
        <v>#REF!</v>
      </c>
      <c r="D52" t="e">
        <f>'LITTLE Giants'!#REF!</f>
        <v>#REF!</v>
      </c>
      <c r="E52" t="e">
        <f>'LITTLE Giants'!#REF!</f>
        <v>#REF!</v>
      </c>
      <c r="F52" t="e">
        <f>'LITTLE Giants'!#REF!</f>
        <v>#REF!</v>
      </c>
      <c r="G52" t="e">
        <f>'LITTLE Giants'!#REF!</f>
        <v>#REF!</v>
      </c>
      <c r="H52" t="e">
        <f>'LITTLE Giants'!#REF!</f>
        <v>#REF!</v>
      </c>
      <c r="I52" t="e">
        <f>'LITTLE Giants'!#REF!</f>
        <v>#REF!</v>
      </c>
      <c r="J52" t="e">
        <f>'LITTLE Giants'!#REF!</f>
        <v>#REF!</v>
      </c>
      <c r="K52" t="e">
        <f>'LITTLE Giants'!#REF!</f>
        <v>#REF!</v>
      </c>
      <c r="L52" t="e">
        <f>'LITTLE Giants'!#REF!</f>
        <v>#REF!</v>
      </c>
      <c r="M52" t="e">
        <f>'LITTLE Giants'!#REF!</f>
        <v>#REF!</v>
      </c>
      <c r="N52" t="e">
        <f>'LITTLE Giants'!#REF!</f>
        <v>#REF!</v>
      </c>
      <c r="O52" t="e">
        <f>'LITTLE Giants'!#REF!</f>
        <v>#REF!</v>
      </c>
      <c r="P52" t="e">
        <f>'LITTLE Giants'!#REF!</f>
        <v>#REF!</v>
      </c>
      <c r="Q52" t="e">
        <f>'LITTLE Giants'!#REF!</f>
        <v>#REF!</v>
      </c>
      <c r="R52" t="e">
        <f>'LITTLE Giants'!#REF!</f>
        <v>#REF!</v>
      </c>
      <c r="S52" t="e">
        <f>'LITTLE Giants'!#REF!</f>
        <v>#REF!</v>
      </c>
      <c r="T52" t="e">
        <f>'LITTLE Giants'!#REF!</f>
        <v>#REF!</v>
      </c>
      <c r="U52" t="e">
        <f>'LITTLE Giants'!#REF!</f>
        <v>#REF!</v>
      </c>
      <c r="V52" t="e">
        <f>'LITTLE Giants'!#REF!</f>
        <v>#REF!</v>
      </c>
      <c r="W52" t="e">
        <f>'LITTLE Giants'!#REF!</f>
        <v>#REF!</v>
      </c>
      <c r="X52" t="e">
        <f>'LITTLE Giants'!#REF!</f>
        <v>#REF!</v>
      </c>
      <c r="Y52" t="e">
        <f>'LITTLE Giants'!#REF!</f>
        <v>#REF!</v>
      </c>
      <c r="Z52" t="e">
        <f>'LITTLE Giants'!#REF!</f>
        <v>#REF!</v>
      </c>
      <c r="AA52" t="e">
        <f>'LITTLE Giants'!#REF!</f>
        <v>#REF!</v>
      </c>
      <c r="AB52" t="e">
        <f t="shared" si="7"/>
        <v>#REF!</v>
      </c>
      <c r="AC52" t="e">
        <f t="shared" si="8"/>
        <v>#REF!</v>
      </c>
      <c r="AD52" t="e">
        <f t="shared" si="9"/>
        <v>#REF!</v>
      </c>
      <c r="AE52" t="e">
        <f t="shared" si="10"/>
        <v>#REF!</v>
      </c>
      <c r="AF52" t="e">
        <f t="shared" si="11"/>
        <v>#REF!</v>
      </c>
      <c r="AG52" t="e">
        <f t="shared" si="12"/>
        <v>#REF!</v>
      </c>
      <c r="AH52" t="e">
        <f t="shared" si="13"/>
        <v>#REF!</v>
      </c>
    </row>
    <row r="53" spans="1:34" x14ac:dyDescent="0.25">
      <c r="A53">
        <f>'LITTLE Giants'!A34</f>
        <v>12</v>
      </c>
      <c r="B53" t="str">
        <f>'LITTLE Giants'!B34</f>
        <v>Melanie Spurr</v>
      </c>
      <c r="C53">
        <f>'LITTLE Giants'!C34</f>
        <v>3819</v>
      </c>
      <c r="D53" t="str">
        <f>'LITTLE Giants'!D34</f>
        <v>LGB</v>
      </c>
      <c r="E53">
        <f>'LITTLE Giants'!E34</f>
        <v>315</v>
      </c>
      <c r="F53">
        <f>'LITTLE Giants'!F34</f>
        <v>0</v>
      </c>
      <c r="G53">
        <f>'LITTLE Giants'!G34</f>
        <v>0</v>
      </c>
      <c r="H53">
        <f>'LITTLE Giants'!H34</f>
        <v>1</v>
      </c>
      <c r="I53" t="str">
        <f>'LITTLE Giants'!I34</f>
        <v>DNF</v>
      </c>
      <c r="J53">
        <f>'LITTLE Giants'!J34</f>
        <v>0</v>
      </c>
      <c r="K53">
        <f>'LITTLE Giants'!K34</f>
        <v>0</v>
      </c>
      <c r="L53">
        <f>'LITTLE Giants'!L34</f>
        <v>0</v>
      </c>
      <c r="M53">
        <f>'LITTLE Giants'!M34</f>
        <v>0</v>
      </c>
      <c r="N53">
        <f>'LITTLE Giants'!N34</f>
        <v>0</v>
      </c>
      <c r="O53">
        <f>'LITTLE Giants'!O34</f>
        <v>0</v>
      </c>
      <c r="P53">
        <f>'LITTLE Giants'!P34</f>
        <v>0</v>
      </c>
      <c r="Q53">
        <f>'LITTLE Giants'!Q34</f>
        <v>0</v>
      </c>
      <c r="R53">
        <f>'LITTLE Giants'!R34</f>
        <v>0</v>
      </c>
      <c r="S53">
        <f>'LITTLE Giants'!S34</f>
        <v>0</v>
      </c>
      <c r="T53">
        <f>'LITTLE Giants'!T34</f>
        <v>0</v>
      </c>
      <c r="U53">
        <f>'LITTLE Giants'!U34</f>
        <v>0</v>
      </c>
      <c r="V53">
        <f>'LITTLE Giants'!V34</f>
        <v>0</v>
      </c>
      <c r="W53">
        <f>'LITTLE Giants'!W34</f>
        <v>0</v>
      </c>
      <c r="X53">
        <f>'LITTLE Giants'!X34</f>
        <v>0</v>
      </c>
      <c r="Y53">
        <f>'LITTLE Giants'!Y34</f>
        <v>1</v>
      </c>
      <c r="Z53">
        <f>'LITTLE Giants'!Z34</f>
        <v>0</v>
      </c>
      <c r="AA53">
        <f>'LITTLE Giants'!AA34</f>
        <v>0</v>
      </c>
      <c r="AB53" t="b">
        <f t="shared" si="7"/>
        <v>1</v>
      </c>
      <c r="AC53" t="b">
        <f t="shared" si="8"/>
        <v>0</v>
      </c>
      <c r="AD53" t="b">
        <f t="shared" si="9"/>
        <v>0</v>
      </c>
      <c r="AE53" t="b">
        <f t="shared" si="10"/>
        <v>0</v>
      </c>
      <c r="AF53" t="b">
        <f t="shared" si="11"/>
        <v>0</v>
      </c>
      <c r="AG53" t="b">
        <f t="shared" si="12"/>
        <v>0</v>
      </c>
      <c r="AH53" t="b">
        <f t="shared" si="13"/>
        <v>0</v>
      </c>
    </row>
    <row r="54" spans="1:34" x14ac:dyDescent="0.25">
      <c r="A54">
        <f>'LITTLE Giants'!A27</f>
        <v>5</v>
      </c>
      <c r="B54" t="str">
        <f>'LITTLE Giants'!B27</f>
        <v>Terrance Khalo</v>
      </c>
      <c r="C54">
        <f>'LITTLE Giants'!C27</f>
        <v>9921</v>
      </c>
      <c r="D54" t="str">
        <f>'LITTLE Giants'!D27</f>
        <v>LGB</v>
      </c>
      <c r="E54">
        <f>'LITTLE Giants'!E27</f>
        <v>126</v>
      </c>
      <c r="F54">
        <f>'LITTLE Giants'!F27</f>
        <v>0</v>
      </c>
      <c r="G54">
        <f>'LITTLE Giants'!G27</f>
        <v>0</v>
      </c>
      <c r="H54">
        <f>'LITTLE Giants'!H27</f>
        <v>0</v>
      </c>
      <c r="I54">
        <f>'LITTLE Giants'!I27</f>
        <v>0</v>
      </c>
      <c r="J54">
        <f>'LITTLE Giants'!J27</f>
        <v>0</v>
      </c>
      <c r="K54">
        <f>'LITTLE Giants'!K27</f>
        <v>0</v>
      </c>
      <c r="L54">
        <f>'LITTLE Giants'!L27</f>
        <v>6</v>
      </c>
      <c r="M54">
        <f>'LITTLE Giants'!M27</f>
        <v>6</v>
      </c>
      <c r="N54">
        <f>'LITTLE Giants'!N27</f>
        <v>0</v>
      </c>
      <c r="O54">
        <f>'LITTLE Giants'!O27</f>
        <v>0</v>
      </c>
      <c r="P54">
        <f>'LITTLE Giants'!P27</f>
        <v>3</v>
      </c>
      <c r="Q54">
        <f>'LITTLE Giants'!Q27</f>
        <v>0</v>
      </c>
      <c r="R54">
        <f>'LITTLE Giants'!R27</f>
        <v>0</v>
      </c>
      <c r="S54">
        <f>'LITTLE Giants'!S27</f>
        <v>0</v>
      </c>
      <c r="T54">
        <f>'LITTLE Giants'!T27</f>
        <v>0</v>
      </c>
      <c r="U54">
        <f>'LITTLE Giants'!U27</f>
        <v>0</v>
      </c>
      <c r="V54">
        <f>'LITTLE Giants'!V27</f>
        <v>0</v>
      </c>
      <c r="W54">
        <f>'LITTLE Giants'!W27</f>
        <v>0</v>
      </c>
      <c r="X54">
        <f>'LITTLE Giants'!X27</f>
        <v>-6</v>
      </c>
      <c r="Y54">
        <f>'LITTLE Giants'!Y27</f>
        <v>9</v>
      </c>
      <c r="Z54">
        <f>'LITTLE Giants'!Z27</f>
        <v>0</v>
      </c>
      <c r="AA54">
        <f>'LITTLE Giants'!AA27</f>
        <v>0</v>
      </c>
      <c r="AB54" t="b">
        <f t="shared" si="7"/>
        <v>1</v>
      </c>
      <c r="AC54" t="b">
        <f t="shared" si="8"/>
        <v>0</v>
      </c>
      <c r="AD54" t="b">
        <f t="shared" si="9"/>
        <v>0</v>
      </c>
      <c r="AE54" t="b">
        <f t="shared" si="10"/>
        <v>0</v>
      </c>
      <c r="AF54" t="b">
        <f t="shared" si="11"/>
        <v>0</v>
      </c>
      <c r="AG54" t="b">
        <f t="shared" si="12"/>
        <v>0</v>
      </c>
      <c r="AH54" t="b">
        <f t="shared" si="13"/>
        <v>0</v>
      </c>
    </row>
    <row r="55" spans="1:34" x14ac:dyDescent="0.25">
      <c r="A55">
        <f>'LITTLE Giants'!A45</f>
        <v>10</v>
      </c>
      <c r="B55" t="str">
        <f>'LITTLE Giants'!B45</f>
        <v>Alistair Webster</v>
      </c>
      <c r="C55">
        <f>'LITTLE Giants'!C45</f>
        <v>0</v>
      </c>
      <c r="D55" t="str">
        <f>'LITTLE Giants'!D45</f>
        <v>LGC</v>
      </c>
      <c r="E55">
        <f>'LITTLE Giants'!E45</f>
        <v>63</v>
      </c>
      <c r="F55">
        <f>'LITTLE Giants'!F45</f>
        <v>0</v>
      </c>
      <c r="G55">
        <f>'LITTLE Giants'!G45</f>
        <v>0</v>
      </c>
      <c r="H55">
        <f>'LITTLE Giants'!H45</f>
        <v>3</v>
      </c>
      <c r="I55">
        <f>'LITTLE Giants'!I45</f>
        <v>4</v>
      </c>
      <c r="J55">
        <f>'LITTLE Giants'!J45</f>
        <v>0</v>
      </c>
      <c r="K55">
        <f>'LITTLE Giants'!K45</f>
        <v>0</v>
      </c>
      <c r="L55">
        <f>'LITTLE Giants'!L45</f>
        <v>0</v>
      </c>
      <c r="M55">
        <f>'LITTLE Giants'!M45</f>
        <v>0</v>
      </c>
      <c r="N55">
        <f>'LITTLE Giants'!N45</f>
        <v>0</v>
      </c>
      <c r="O55">
        <f>'LITTLE Giants'!O45</f>
        <v>0</v>
      </c>
      <c r="P55">
        <f>'LITTLE Giants'!P45</f>
        <v>0</v>
      </c>
      <c r="Q55">
        <f>'LITTLE Giants'!Q45</f>
        <v>0</v>
      </c>
      <c r="R55">
        <f>'LITTLE Giants'!R45</f>
        <v>0</v>
      </c>
      <c r="S55">
        <f>'LITTLE Giants'!S45</f>
        <v>0</v>
      </c>
      <c r="T55">
        <f>'LITTLE Giants'!T45</f>
        <v>0</v>
      </c>
      <c r="U55">
        <f>'LITTLE Giants'!U45</f>
        <v>0</v>
      </c>
      <c r="V55">
        <f>'LITTLE Giants'!V45</f>
        <v>0</v>
      </c>
      <c r="W55">
        <f>'LITTLE Giants'!W45</f>
        <v>0</v>
      </c>
      <c r="X55" t="str">
        <f>'LITTLE Giants'!X45</f>
        <v>excl</v>
      </c>
      <c r="Y55">
        <f>'LITTLE Giants'!Y45</f>
        <v>7</v>
      </c>
      <c r="Z55">
        <f>'LITTLE Giants'!Z45</f>
        <v>0</v>
      </c>
      <c r="AA55">
        <f>'LITTLE Giants'!AA45</f>
        <v>0</v>
      </c>
      <c r="AB55" t="b">
        <f t="shared" si="7"/>
        <v>1</v>
      </c>
      <c r="AC55" t="b">
        <f t="shared" si="8"/>
        <v>0</v>
      </c>
      <c r="AD55" t="b">
        <f t="shared" si="9"/>
        <v>0</v>
      </c>
      <c r="AE55" t="b">
        <f t="shared" si="10"/>
        <v>0</v>
      </c>
      <c r="AF55" t="b">
        <f t="shared" si="11"/>
        <v>0</v>
      </c>
      <c r="AG55" t="b">
        <f t="shared" si="12"/>
        <v>0</v>
      </c>
      <c r="AH55" t="b">
        <f t="shared" si="13"/>
        <v>0</v>
      </c>
    </row>
    <row r="56" spans="1:34" x14ac:dyDescent="0.25">
      <c r="A56">
        <f>'LITTLE Giants'!A43</f>
        <v>8</v>
      </c>
      <c r="B56" t="str">
        <f>'LITTLE Giants'!B43</f>
        <v>Chris Carlisle-Kitz</v>
      </c>
      <c r="C56">
        <f>'LITTLE Giants'!C43</f>
        <v>0</v>
      </c>
      <c r="D56" t="str">
        <f>'LITTLE Giants'!D43</f>
        <v>LGC</v>
      </c>
      <c r="E56">
        <f>'LITTLE Giants'!E43</f>
        <v>21</v>
      </c>
      <c r="F56">
        <f>'LITTLE Giants'!F43</f>
        <v>0</v>
      </c>
      <c r="G56">
        <f>'LITTLE Giants'!G43</f>
        <v>0</v>
      </c>
      <c r="H56">
        <f>'LITTLE Giants'!H43</f>
        <v>0</v>
      </c>
      <c r="I56">
        <f>'LITTLE Giants'!I43</f>
        <v>0</v>
      </c>
      <c r="J56">
        <f>'LITTLE Giants'!J43</f>
        <v>0</v>
      </c>
      <c r="K56">
        <f>'LITTLE Giants'!K43</f>
        <v>0</v>
      </c>
      <c r="L56">
        <f>'LITTLE Giants'!L43</f>
        <v>0</v>
      </c>
      <c r="M56">
        <f>'LITTLE Giants'!M43</f>
        <v>0</v>
      </c>
      <c r="N56">
        <f>'LITTLE Giants'!N43</f>
        <v>0</v>
      </c>
      <c r="O56">
        <f>'LITTLE Giants'!O43</f>
        <v>0</v>
      </c>
      <c r="P56">
        <f>'LITTLE Giants'!P43</f>
        <v>0</v>
      </c>
      <c r="Q56">
        <f>'LITTLE Giants'!Q43</f>
        <v>0</v>
      </c>
      <c r="R56">
        <f>'LITTLE Giants'!R43</f>
        <v>0</v>
      </c>
      <c r="S56">
        <f>'LITTLE Giants'!S43</f>
        <v>0</v>
      </c>
      <c r="T56">
        <f>'LITTLE Giants'!T43</f>
        <v>9</v>
      </c>
      <c r="U56" t="str">
        <f>'LITTLE Giants'!U43</f>
        <v>DNF</v>
      </c>
      <c r="V56">
        <f>'LITTLE Giants'!V43</f>
        <v>0</v>
      </c>
      <c r="W56">
        <f>'LITTLE Giants'!W43</f>
        <v>0</v>
      </c>
      <c r="X56">
        <f>'LITTLE Giants'!X43</f>
        <v>0</v>
      </c>
      <c r="Y56">
        <f>'LITTLE Giants'!Y43</f>
        <v>9</v>
      </c>
      <c r="Z56">
        <f>'LITTLE Giants'!Z43</f>
        <v>0</v>
      </c>
      <c r="AA56">
        <f>'LITTLE Giants'!AA43</f>
        <v>1</v>
      </c>
      <c r="AB56" t="b">
        <f t="shared" si="7"/>
        <v>1</v>
      </c>
      <c r="AC56" t="b">
        <f t="shared" si="8"/>
        <v>0</v>
      </c>
      <c r="AD56" t="b">
        <f t="shared" si="9"/>
        <v>0</v>
      </c>
      <c r="AE56" t="b">
        <f t="shared" si="10"/>
        <v>0</v>
      </c>
      <c r="AF56" t="b">
        <f t="shared" si="11"/>
        <v>0</v>
      </c>
      <c r="AG56" t="b">
        <f t="shared" si="12"/>
        <v>0</v>
      </c>
      <c r="AH56" t="b">
        <f t="shared" si="13"/>
        <v>0</v>
      </c>
    </row>
    <row r="57" spans="1:34" x14ac:dyDescent="0.25">
      <c r="A57">
        <f>'LITTLE Giants'!A37</f>
        <v>2</v>
      </c>
      <c r="B57" t="str">
        <f>'LITTLE Giants'!B37</f>
        <v>Chris Champion</v>
      </c>
      <c r="C57">
        <f>'LITTLE Giants'!C37</f>
        <v>3592</v>
      </c>
      <c r="D57" t="str">
        <f>'LITTLE Giants'!D37</f>
        <v>LGC</v>
      </c>
      <c r="E57">
        <f>'LITTLE Giants'!E37</f>
        <v>11</v>
      </c>
      <c r="F57">
        <f>'LITTLE Giants'!F37</f>
        <v>0</v>
      </c>
      <c r="G57">
        <f>'LITTLE Giants'!G37</f>
        <v>0</v>
      </c>
      <c r="H57">
        <f>'LITTLE Giants'!H37</f>
        <v>9</v>
      </c>
      <c r="I57">
        <f>'LITTLE Giants'!I37</f>
        <v>9</v>
      </c>
      <c r="J57" t="str">
        <f>'LITTLE Giants'!J37</f>
        <v>3</v>
      </c>
      <c r="K57" t="str">
        <f>'LITTLE Giants'!K37</f>
        <v>3</v>
      </c>
      <c r="L57">
        <f>'LITTLE Giants'!L37</f>
        <v>0</v>
      </c>
      <c r="M57">
        <f>'LITTLE Giants'!M37</f>
        <v>0</v>
      </c>
      <c r="N57">
        <f>'LITTLE Giants'!N37</f>
        <v>0</v>
      </c>
      <c r="O57">
        <f>'LITTLE Giants'!O37</f>
        <v>0</v>
      </c>
      <c r="P57">
        <f>'LITTLE Giants'!P37</f>
        <v>0</v>
      </c>
      <c r="Q57">
        <f>'LITTLE Giants'!Q37</f>
        <v>0</v>
      </c>
      <c r="R57">
        <f>'LITTLE Giants'!R37</f>
        <v>0</v>
      </c>
      <c r="S57">
        <f>'LITTLE Giants'!S37</f>
        <v>0</v>
      </c>
      <c r="T57">
        <f>'LITTLE Giants'!T37</f>
        <v>0</v>
      </c>
      <c r="U57">
        <f>'LITTLE Giants'!U37</f>
        <v>0</v>
      </c>
      <c r="V57">
        <f>'LITTLE Giants'!V37</f>
        <v>0</v>
      </c>
      <c r="W57">
        <f>'LITTLE Giants'!W37</f>
        <v>0</v>
      </c>
      <c r="X57">
        <f>'LITTLE Giants'!X37</f>
        <v>10</v>
      </c>
      <c r="Y57">
        <f>'LITTLE Giants'!Y37</f>
        <v>28</v>
      </c>
      <c r="Z57">
        <f>'LITTLE Giants'!Z37</f>
        <v>0</v>
      </c>
      <c r="AA57">
        <f>'LITTLE Giants'!AA37</f>
        <v>2</v>
      </c>
      <c r="AB57" t="b">
        <f t="shared" si="7"/>
        <v>1</v>
      </c>
      <c r="AC57" t="b">
        <f t="shared" si="8"/>
        <v>0</v>
      </c>
      <c r="AD57" t="b">
        <f t="shared" si="9"/>
        <v>0</v>
      </c>
      <c r="AE57" t="b">
        <f t="shared" si="10"/>
        <v>0</v>
      </c>
      <c r="AF57" t="b">
        <f t="shared" si="11"/>
        <v>0</v>
      </c>
      <c r="AG57" t="b">
        <f t="shared" si="12"/>
        <v>0</v>
      </c>
      <c r="AH57" t="b">
        <f t="shared" si="13"/>
        <v>0</v>
      </c>
    </row>
    <row r="58" spans="1:34" x14ac:dyDescent="0.25">
      <c r="A58">
        <f>'LITTLE Giants'!A39</f>
        <v>4</v>
      </c>
      <c r="B58" t="str">
        <f>'LITTLE Giants'!B39</f>
        <v>Chris Williams</v>
      </c>
      <c r="C58">
        <f>'LITTLE Giants'!C39</f>
        <v>0</v>
      </c>
      <c r="D58" t="str">
        <f>'LITTLE Giants'!D39</f>
        <v>LGC</v>
      </c>
      <c r="E58">
        <f>'LITTLE Giants'!E39</f>
        <v>165</v>
      </c>
      <c r="F58">
        <f>'LITTLE Giants'!F39</f>
        <v>0</v>
      </c>
      <c r="G58">
        <f>'LITTLE Giants'!G39</f>
        <v>0</v>
      </c>
      <c r="H58">
        <f>'LITTLE Giants'!H39</f>
        <v>0</v>
      </c>
      <c r="I58">
        <f>'LITTLE Giants'!I39</f>
        <v>0</v>
      </c>
      <c r="J58">
        <f>'LITTLE Giants'!J39</f>
        <v>0</v>
      </c>
      <c r="K58">
        <f>'LITTLE Giants'!K39</f>
        <v>0</v>
      </c>
      <c r="L58">
        <f>'LITTLE Giants'!L39</f>
        <v>0</v>
      </c>
      <c r="M58">
        <f>'LITTLE Giants'!M39</f>
        <v>0</v>
      </c>
      <c r="N58">
        <f>'LITTLE Giants'!N39</f>
        <v>0</v>
      </c>
      <c r="O58">
        <f>'LITTLE Giants'!O39</f>
        <v>0</v>
      </c>
      <c r="P58">
        <f>'LITTLE Giants'!P39</f>
        <v>0</v>
      </c>
      <c r="Q58">
        <f>'LITTLE Giants'!Q39</f>
        <v>0</v>
      </c>
      <c r="R58">
        <f>'LITTLE Giants'!R39</f>
        <v>0</v>
      </c>
      <c r="S58">
        <f>'LITTLE Giants'!S39</f>
        <v>0</v>
      </c>
      <c r="T58">
        <f>'LITTLE Giants'!T39</f>
        <v>4</v>
      </c>
      <c r="U58">
        <f>'LITTLE Giants'!U39</f>
        <v>9</v>
      </c>
      <c r="V58">
        <f>'LITTLE Giants'!V39</f>
        <v>0</v>
      </c>
      <c r="W58">
        <f>'LITTLE Giants'!W39</f>
        <v>0</v>
      </c>
      <c r="X58">
        <f>'LITTLE Giants'!X39</f>
        <v>0</v>
      </c>
      <c r="Y58">
        <f>'LITTLE Giants'!Y39</f>
        <v>13</v>
      </c>
      <c r="Z58">
        <f>'LITTLE Giants'!Z39</f>
        <v>0</v>
      </c>
      <c r="AA58">
        <f>'LITTLE Giants'!AA39</f>
        <v>1</v>
      </c>
      <c r="AB58" t="b">
        <f t="shared" si="7"/>
        <v>1</v>
      </c>
      <c r="AC58" t="b">
        <f t="shared" si="8"/>
        <v>0</v>
      </c>
      <c r="AD58" t="b">
        <f t="shared" si="9"/>
        <v>0</v>
      </c>
      <c r="AE58" t="b">
        <f t="shared" si="10"/>
        <v>0</v>
      </c>
      <c r="AF58" t="b">
        <f t="shared" si="11"/>
        <v>0</v>
      </c>
      <c r="AG58" t="b">
        <f t="shared" si="12"/>
        <v>0</v>
      </c>
      <c r="AH58" t="b">
        <f t="shared" si="13"/>
        <v>0</v>
      </c>
    </row>
    <row r="59" spans="1:34" x14ac:dyDescent="0.25">
      <c r="A59">
        <f>'LITTLE Giants'!A41</f>
        <v>6</v>
      </c>
      <c r="B59" t="str">
        <f>'LITTLE Giants'!B41</f>
        <v>Clinton Parsons</v>
      </c>
      <c r="C59">
        <f>'LITTLE Giants'!C41</f>
        <v>0</v>
      </c>
      <c r="D59" t="str">
        <f>'LITTLE Giants'!D41</f>
        <v>LGC</v>
      </c>
      <c r="E59">
        <f>'LITTLE Giants'!E41</f>
        <v>510</v>
      </c>
      <c r="F59">
        <f>'LITTLE Giants'!F41</f>
        <v>0</v>
      </c>
      <c r="G59">
        <f>'LITTLE Giants'!G41</f>
        <v>0</v>
      </c>
      <c r="H59">
        <f>'LITTLE Giants'!H41</f>
        <v>4</v>
      </c>
      <c r="I59">
        <f>'LITTLE Giants'!I41</f>
        <v>6</v>
      </c>
      <c r="J59">
        <f>'LITTLE Giants'!J41</f>
        <v>0</v>
      </c>
      <c r="K59">
        <f>'LITTLE Giants'!K41</f>
        <v>0</v>
      </c>
      <c r="L59">
        <f>'LITTLE Giants'!L41</f>
        <v>0</v>
      </c>
      <c r="M59">
        <f>'LITTLE Giants'!M41</f>
        <v>0</v>
      </c>
      <c r="N59">
        <f>'LITTLE Giants'!N41</f>
        <v>0</v>
      </c>
      <c r="O59">
        <f>'LITTLE Giants'!O41</f>
        <v>0</v>
      </c>
      <c r="P59">
        <f>'LITTLE Giants'!P41</f>
        <v>0</v>
      </c>
      <c r="Q59">
        <f>'LITTLE Giants'!Q41</f>
        <v>0</v>
      </c>
      <c r="R59">
        <f>'LITTLE Giants'!R41</f>
        <v>0</v>
      </c>
      <c r="S59">
        <f>'LITTLE Giants'!S41</f>
        <v>0</v>
      </c>
      <c r="T59">
        <f>'LITTLE Giants'!T41</f>
        <v>0</v>
      </c>
      <c r="U59">
        <f>'LITTLE Giants'!U41</f>
        <v>0</v>
      </c>
      <c r="V59">
        <f>'LITTLE Giants'!V41</f>
        <v>0</v>
      </c>
      <c r="W59">
        <f>'LITTLE Giants'!W41</f>
        <v>0</v>
      </c>
      <c r="X59">
        <f>'LITTLE Giants'!X41</f>
        <v>0</v>
      </c>
      <c r="Y59">
        <f>'LITTLE Giants'!Y41</f>
        <v>10</v>
      </c>
      <c r="Z59">
        <f>'LITTLE Giants'!Z41</f>
        <v>0</v>
      </c>
      <c r="AA59">
        <f>'LITTLE Giants'!AA41</f>
        <v>0</v>
      </c>
      <c r="AB59" t="b">
        <f t="shared" si="7"/>
        <v>1</v>
      </c>
      <c r="AC59" t="b">
        <f t="shared" si="8"/>
        <v>0</v>
      </c>
      <c r="AD59" t="b">
        <f t="shared" si="9"/>
        <v>0</v>
      </c>
      <c r="AE59" t="b">
        <f t="shared" si="10"/>
        <v>0</v>
      </c>
      <c r="AF59" t="b">
        <f t="shared" si="11"/>
        <v>0</v>
      </c>
      <c r="AG59" t="b">
        <f t="shared" si="12"/>
        <v>0</v>
      </c>
      <c r="AH59" t="b">
        <f t="shared" si="13"/>
        <v>0</v>
      </c>
    </row>
    <row r="60" spans="1:34" x14ac:dyDescent="0.25">
      <c r="A60">
        <f>'LITTLE Giants'!A36</f>
        <v>1</v>
      </c>
      <c r="B60" t="str">
        <f>'LITTLE Giants'!B36</f>
        <v>Clive Winterstein</v>
      </c>
      <c r="C60">
        <f>'LITTLE Giants'!C36</f>
        <v>0</v>
      </c>
      <c r="D60" t="str">
        <f>'LITTLE Giants'!D36</f>
        <v>LGC</v>
      </c>
      <c r="E60">
        <f>'LITTLE Giants'!E36</f>
        <v>912</v>
      </c>
      <c r="F60">
        <f>'LITTLE Giants'!F36</f>
        <v>0</v>
      </c>
      <c r="G60">
        <f>'LITTLE Giants'!G36</f>
        <v>0</v>
      </c>
      <c r="H60">
        <f>'LITTLE Giants'!H36</f>
        <v>0</v>
      </c>
      <c r="I60">
        <f>'LITTLE Giants'!I36</f>
        <v>0</v>
      </c>
      <c r="J60">
        <f>'LITTLE Giants'!J36</f>
        <v>0</v>
      </c>
      <c r="K60">
        <f>'LITTLE Giants'!K36</f>
        <v>0</v>
      </c>
      <c r="L60">
        <f>'LITTLE Giants'!L36</f>
        <v>4.5</v>
      </c>
      <c r="M60">
        <f>'LITTLE Giants'!M36</f>
        <v>4.5</v>
      </c>
      <c r="N60">
        <f>'LITTLE Giants'!N36</f>
        <v>3</v>
      </c>
      <c r="O60">
        <f>'LITTLE Giants'!O36</f>
        <v>0</v>
      </c>
      <c r="P60">
        <f>'LITTLE Giants'!P36</f>
        <v>0</v>
      </c>
      <c r="Q60">
        <f>'LITTLE Giants'!Q36</f>
        <v>0</v>
      </c>
      <c r="R60">
        <f>'LITTLE Giants'!R36</f>
        <v>0</v>
      </c>
      <c r="S60">
        <f>'LITTLE Giants'!S36</f>
        <v>0</v>
      </c>
      <c r="T60">
        <f>'LITTLE Giants'!T36</f>
        <v>0</v>
      </c>
      <c r="U60">
        <f>'LITTLE Giants'!U36</f>
        <v>0</v>
      </c>
      <c r="V60">
        <f>'LITTLE Giants'!V36</f>
        <v>4.5</v>
      </c>
      <c r="W60">
        <f>'LITTLE Giants'!W36</f>
        <v>4.5</v>
      </c>
      <c r="X60">
        <f>'LITTLE Giants'!X36</f>
        <v>10</v>
      </c>
      <c r="Y60">
        <f>'LITTLE Giants'!Y36</f>
        <v>31</v>
      </c>
      <c r="Z60">
        <f>'LITTLE Giants'!Z36</f>
        <v>0</v>
      </c>
      <c r="AA60">
        <f>'LITTLE Giants'!AA36</f>
        <v>4</v>
      </c>
      <c r="AB60" t="b">
        <f t="shared" si="7"/>
        <v>1</v>
      </c>
      <c r="AC60" t="b">
        <f t="shared" si="8"/>
        <v>0</v>
      </c>
      <c r="AD60" t="b">
        <f t="shared" si="9"/>
        <v>0</v>
      </c>
      <c r="AE60" t="b">
        <f t="shared" si="10"/>
        <v>0</v>
      </c>
      <c r="AF60" t="b">
        <f t="shared" si="11"/>
        <v>0</v>
      </c>
      <c r="AG60" t="b">
        <f t="shared" si="12"/>
        <v>0</v>
      </c>
      <c r="AH60" t="b">
        <f t="shared" si="13"/>
        <v>0</v>
      </c>
    </row>
    <row r="61" spans="1:34" x14ac:dyDescent="0.25">
      <c r="A61">
        <f>'LITTLE Giants'!A46</f>
        <v>11</v>
      </c>
      <c r="B61" t="str">
        <f>'LITTLE Giants'!B46</f>
        <v>Michael ?</v>
      </c>
      <c r="C61">
        <f>'LITTLE Giants'!C46</f>
        <v>0</v>
      </c>
      <c r="D61" t="str">
        <f>'LITTLE Giants'!D46</f>
        <v>LGC</v>
      </c>
      <c r="E61">
        <f>'LITTLE Giants'!E46</f>
        <v>142</v>
      </c>
      <c r="F61">
        <f>'LITTLE Giants'!F46</f>
        <v>0</v>
      </c>
      <c r="G61">
        <f>'LITTLE Giants'!G46</f>
        <v>0</v>
      </c>
      <c r="H61" t="str">
        <f>'LITTLE Giants'!H46</f>
        <v>DNF</v>
      </c>
      <c r="I61" t="str">
        <f>'LITTLE Giants'!I46</f>
        <v>DNF</v>
      </c>
      <c r="J61">
        <f>'LITTLE Giants'!J46</f>
        <v>0</v>
      </c>
      <c r="K61">
        <f>'LITTLE Giants'!K46</f>
        <v>0</v>
      </c>
      <c r="L61">
        <f>'LITTLE Giants'!L46</f>
        <v>0</v>
      </c>
      <c r="M61">
        <f>'LITTLE Giants'!M46</f>
        <v>0</v>
      </c>
      <c r="N61">
        <f>'LITTLE Giants'!N46</f>
        <v>0</v>
      </c>
      <c r="O61">
        <f>'LITTLE Giants'!O46</f>
        <v>0</v>
      </c>
      <c r="P61">
        <f>'LITTLE Giants'!P46</f>
        <v>0</v>
      </c>
      <c r="Q61">
        <f>'LITTLE Giants'!Q46</f>
        <v>0</v>
      </c>
      <c r="R61">
        <f>'LITTLE Giants'!R46</f>
        <v>0</v>
      </c>
      <c r="S61">
        <f>'LITTLE Giants'!S46</f>
        <v>0</v>
      </c>
      <c r="T61">
        <f>'LITTLE Giants'!T46</f>
        <v>0</v>
      </c>
      <c r="U61">
        <f>'LITTLE Giants'!U46</f>
        <v>0</v>
      </c>
      <c r="V61">
        <f>'LITTLE Giants'!V46</f>
        <v>0</v>
      </c>
      <c r="W61">
        <f>'LITTLE Giants'!W46</f>
        <v>0</v>
      </c>
      <c r="X61">
        <f>'LITTLE Giants'!X46</f>
        <v>0</v>
      </c>
      <c r="Y61">
        <f>'LITTLE Giants'!Y46</f>
        <v>0</v>
      </c>
      <c r="Z61">
        <f>'LITTLE Giants'!Z46</f>
        <v>0</v>
      </c>
      <c r="AA61">
        <f>'LITTLE Giants'!AA46</f>
        <v>0</v>
      </c>
      <c r="AB61" t="b">
        <f t="shared" si="7"/>
        <v>1</v>
      </c>
      <c r="AC61" t="b">
        <f t="shared" si="8"/>
        <v>0</v>
      </c>
      <c r="AD61" t="b">
        <f t="shared" si="9"/>
        <v>0</v>
      </c>
      <c r="AE61" t="b">
        <f t="shared" si="10"/>
        <v>0</v>
      </c>
      <c r="AF61" t="b">
        <f t="shared" si="11"/>
        <v>0</v>
      </c>
      <c r="AG61" t="b">
        <f t="shared" si="12"/>
        <v>0</v>
      </c>
      <c r="AH61" t="b">
        <f t="shared" si="13"/>
        <v>0</v>
      </c>
    </row>
    <row r="62" spans="1:34" x14ac:dyDescent="0.25">
      <c r="A62">
        <f>'LITTLE Giants'!A40</f>
        <v>5</v>
      </c>
      <c r="B62" t="str">
        <f>'LITTLE Giants'!B40</f>
        <v xml:space="preserve">Rikus Botha </v>
      </c>
      <c r="C62">
        <f>'LITTLE Giants'!C40</f>
        <v>0</v>
      </c>
      <c r="D62" t="str">
        <f>'LITTLE Giants'!D40</f>
        <v>LGC</v>
      </c>
      <c r="E62">
        <f>'LITTLE Giants'!E40</f>
        <v>71</v>
      </c>
      <c r="F62">
        <f>'LITTLE Giants'!F40</f>
        <v>0</v>
      </c>
      <c r="G62">
        <f>'LITTLE Giants'!G40</f>
        <v>0</v>
      </c>
      <c r="H62">
        <f>'LITTLE Giants'!H40</f>
        <v>0</v>
      </c>
      <c r="I62">
        <f>'LITTLE Giants'!I40</f>
        <v>0</v>
      </c>
      <c r="J62">
        <f>'LITTLE Giants'!J40</f>
        <v>0</v>
      </c>
      <c r="K62">
        <f>'LITTLE Giants'!K40</f>
        <v>0</v>
      </c>
      <c r="L62">
        <f>'LITTLE Giants'!L40</f>
        <v>0</v>
      </c>
      <c r="M62">
        <f>'LITTLE Giants'!M40</f>
        <v>0</v>
      </c>
      <c r="N62">
        <f>'LITTLE Giants'!N40</f>
        <v>0</v>
      </c>
      <c r="O62">
        <f>'LITTLE Giants'!O40</f>
        <v>0</v>
      </c>
      <c r="P62">
        <f>'LITTLE Giants'!P40</f>
        <v>0</v>
      </c>
      <c r="Q62">
        <f>'LITTLE Giants'!Q40</f>
        <v>0</v>
      </c>
      <c r="R62">
        <f>'LITTLE Giants'!R40</f>
        <v>0</v>
      </c>
      <c r="S62">
        <f>'LITTLE Giants'!S40</f>
        <v>0</v>
      </c>
      <c r="T62">
        <f>'LITTLE Giants'!T40</f>
        <v>6</v>
      </c>
      <c r="U62">
        <f>'LITTLE Giants'!U40</f>
        <v>6</v>
      </c>
      <c r="V62">
        <f>'LITTLE Giants'!V40</f>
        <v>0</v>
      </c>
      <c r="W62">
        <f>'LITTLE Giants'!W40</f>
        <v>0</v>
      </c>
      <c r="X62">
        <f>'LITTLE Giants'!X40</f>
        <v>0</v>
      </c>
      <c r="Y62">
        <f>'LITTLE Giants'!Y40</f>
        <v>12</v>
      </c>
      <c r="Z62">
        <f>'LITTLE Giants'!Z40</f>
        <v>0</v>
      </c>
      <c r="AA62">
        <f>'LITTLE Giants'!AA40</f>
        <v>0</v>
      </c>
      <c r="AB62" t="b">
        <f t="shared" si="7"/>
        <v>1</v>
      </c>
      <c r="AC62" t="b">
        <f t="shared" si="8"/>
        <v>0</v>
      </c>
      <c r="AD62" t="b">
        <f t="shared" si="9"/>
        <v>0</v>
      </c>
      <c r="AE62" t="b">
        <f t="shared" si="10"/>
        <v>0</v>
      </c>
      <c r="AF62" t="b">
        <f t="shared" si="11"/>
        <v>0</v>
      </c>
      <c r="AG62" t="b">
        <f t="shared" si="12"/>
        <v>0</v>
      </c>
      <c r="AH62" t="b">
        <f t="shared" si="13"/>
        <v>0</v>
      </c>
    </row>
    <row r="63" spans="1:34" x14ac:dyDescent="0.25">
      <c r="A63">
        <f>'LITTLE Giants'!A38</f>
        <v>3</v>
      </c>
      <c r="B63" t="str">
        <f>'LITTLE Giants'!B38</f>
        <v>Rikus Botha/ William Kelly</v>
      </c>
      <c r="C63" t="str">
        <f>'LITTLE Giants'!C38</f>
        <v>7181/2335</v>
      </c>
      <c r="D63" t="str">
        <f>'LITTLE Giants'!D38</f>
        <v>LGC</v>
      </c>
      <c r="E63">
        <f>'LITTLE Giants'!E38</f>
        <v>371</v>
      </c>
      <c r="F63">
        <f>'LITTLE Giants'!F38</f>
        <v>0</v>
      </c>
      <c r="G63">
        <f>'LITTLE Giants'!G38</f>
        <v>0</v>
      </c>
      <c r="H63">
        <f>'LITTLE Giants'!H38</f>
        <v>6</v>
      </c>
      <c r="I63" t="str">
        <f>'LITTLE Giants'!I38</f>
        <v>DNS</v>
      </c>
      <c r="J63">
        <f>'LITTLE Giants'!J38</f>
        <v>0</v>
      </c>
      <c r="K63">
        <f>'LITTLE Giants'!K38</f>
        <v>0</v>
      </c>
      <c r="L63">
        <f>'LITTLE Giants'!L38</f>
        <v>0</v>
      </c>
      <c r="M63">
        <f>'LITTLE Giants'!M38</f>
        <v>0</v>
      </c>
      <c r="N63">
        <f>'LITTLE Giants'!N38</f>
        <v>4.5</v>
      </c>
      <c r="O63">
        <f>'LITTLE Giants'!O38</f>
        <v>4.5</v>
      </c>
      <c r="P63">
        <f>'LITTLE Giants'!P38</f>
        <v>0</v>
      </c>
      <c r="Q63">
        <f>'LITTLE Giants'!Q38</f>
        <v>0</v>
      </c>
      <c r="R63" t="str">
        <f>'LITTLE Giants'!R38</f>
        <v>DNF</v>
      </c>
      <c r="S63" t="str">
        <f>'LITTLE Giants'!S38</f>
        <v>DNF</v>
      </c>
      <c r="T63">
        <f>'LITTLE Giants'!T38</f>
        <v>0</v>
      </c>
      <c r="U63">
        <f>'LITTLE Giants'!U38</f>
        <v>0</v>
      </c>
      <c r="V63">
        <f>'LITTLE Giants'!V38</f>
        <v>0</v>
      </c>
      <c r="W63">
        <f>'LITTLE Giants'!W38</f>
        <v>0</v>
      </c>
      <c r="X63">
        <f>'LITTLE Giants'!X38</f>
        <v>10</v>
      </c>
      <c r="Y63">
        <f>'LITTLE Giants'!Y38</f>
        <v>25</v>
      </c>
      <c r="Z63">
        <f>'LITTLE Giants'!Z38</f>
        <v>0</v>
      </c>
      <c r="AA63">
        <f>'LITTLE Giants'!AA38</f>
        <v>2</v>
      </c>
      <c r="AB63" t="b">
        <f t="shared" si="7"/>
        <v>1</v>
      </c>
      <c r="AC63" t="b">
        <f t="shared" si="8"/>
        <v>0</v>
      </c>
      <c r="AD63" t="b">
        <f t="shared" si="9"/>
        <v>0</v>
      </c>
      <c r="AE63" t="b">
        <f t="shared" si="10"/>
        <v>0</v>
      </c>
      <c r="AF63" t="b">
        <f t="shared" si="11"/>
        <v>0</v>
      </c>
      <c r="AG63" t="b">
        <f t="shared" si="12"/>
        <v>0</v>
      </c>
      <c r="AH63" t="b">
        <f t="shared" si="13"/>
        <v>0</v>
      </c>
    </row>
    <row r="64" spans="1:34" x14ac:dyDescent="0.25">
      <c r="A64">
        <f>'LITTLE Giants'!A47</f>
        <v>12</v>
      </c>
      <c r="B64" t="str">
        <f>'LITTLE Giants'!B47</f>
        <v>Rodney Green</v>
      </c>
      <c r="C64">
        <f>'LITTLE Giants'!C47</f>
        <v>0</v>
      </c>
      <c r="D64" t="str">
        <f>'LITTLE Giants'!D47</f>
        <v>LGC</v>
      </c>
      <c r="E64">
        <f>'LITTLE Giants'!E47</f>
        <v>0</v>
      </c>
      <c r="F64">
        <f>'LITTLE Giants'!F47</f>
        <v>0</v>
      </c>
      <c r="G64">
        <f>'LITTLE Giants'!G47</f>
        <v>0</v>
      </c>
      <c r="H64">
        <f>'LITTLE Giants'!H47</f>
        <v>0</v>
      </c>
      <c r="I64">
        <f>'LITTLE Giants'!I47</f>
        <v>0</v>
      </c>
      <c r="J64" t="str">
        <f>'LITTLE Giants'!J47</f>
        <v>4.5</v>
      </c>
      <c r="K64" t="str">
        <f>'LITTLE Giants'!K47</f>
        <v>4.5</v>
      </c>
      <c r="L64">
        <f>'LITTLE Giants'!L47</f>
        <v>0</v>
      </c>
      <c r="M64">
        <f>'LITTLE Giants'!M47</f>
        <v>0</v>
      </c>
      <c r="N64">
        <f>'LITTLE Giants'!N47</f>
        <v>0</v>
      </c>
      <c r="O64">
        <f>'LITTLE Giants'!O47</f>
        <v>0</v>
      </c>
      <c r="P64">
        <f>'LITTLE Giants'!P47</f>
        <v>0</v>
      </c>
      <c r="Q64">
        <f>'LITTLE Giants'!Q47</f>
        <v>0</v>
      </c>
      <c r="R64">
        <f>'LITTLE Giants'!R47</f>
        <v>0</v>
      </c>
      <c r="S64">
        <f>'LITTLE Giants'!S47</f>
        <v>0</v>
      </c>
      <c r="T64">
        <f>'LITTLE Giants'!T47</f>
        <v>0</v>
      </c>
      <c r="U64">
        <f>'LITTLE Giants'!U47</f>
        <v>0</v>
      </c>
      <c r="V64">
        <f>'LITTLE Giants'!V47</f>
        <v>0</v>
      </c>
      <c r="W64">
        <f>'LITTLE Giants'!W47</f>
        <v>0</v>
      </c>
      <c r="X64">
        <f>'LITTLE Giants'!X47</f>
        <v>0</v>
      </c>
      <c r="Y64">
        <f>'LITTLE Giants'!Y47</f>
        <v>0</v>
      </c>
      <c r="Z64">
        <f>'LITTLE Giants'!Z47</f>
        <v>0</v>
      </c>
      <c r="AA64">
        <f>'LITTLE Giants'!AA47</f>
        <v>2</v>
      </c>
      <c r="AB64" t="b">
        <f t="shared" si="7"/>
        <v>1</v>
      </c>
      <c r="AC64" t="b">
        <f t="shared" si="8"/>
        <v>0</v>
      </c>
      <c r="AD64" t="b">
        <f t="shared" si="9"/>
        <v>0</v>
      </c>
      <c r="AE64" t="b">
        <f t="shared" si="10"/>
        <v>0</v>
      </c>
      <c r="AF64" t="b">
        <f t="shared" si="11"/>
        <v>0</v>
      </c>
      <c r="AG64" t="b">
        <f t="shared" si="12"/>
        <v>0</v>
      </c>
      <c r="AH64" t="b">
        <f t="shared" si="13"/>
        <v>0</v>
      </c>
    </row>
    <row r="65" spans="1:34" x14ac:dyDescent="0.25">
      <c r="A65">
        <f>'LITTLE Giants'!A42</f>
        <v>7</v>
      </c>
      <c r="B65" t="str">
        <f>'LITTLE Giants'!B42</f>
        <v>Terrence Tracey</v>
      </c>
      <c r="C65">
        <f>'LITTLE Giants'!C42</f>
        <v>0</v>
      </c>
      <c r="D65" t="str">
        <f>'LITTLE Giants'!D42</f>
        <v>LGC</v>
      </c>
      <c r="E65">
        <f>'LITTLE Giants'!E42</f>
        <v>57</v>
      </c>
      <c r="F65">
        <f>'LITTLE Giants'!F42</f>
        <v>0</v>
      </c>
      <c r="G65">
        <f>'LITTLE Giants'!G42</f>
        <v>0</v>
      </c>
      <c r="H65">
        <f>'LITTLE Giants'!H42</f>
        <v>0</v>
      </c>
      <c r="I65">
        <f>'LITTLE Giants'!I42</f>
        <v>0</v>
      </c>
      <c r="J65">
        <f>'LITTLE Giants'!J42</f>
        <v>0</v>
      </c>
      <c r="K65">
        <f>'LITTLE Giants'!K42</f>
        <v>0</v>
      </c>
      <c r="L65">
        <f>'LITTLE Giants'!L42</f>
        <v>0</v>
      </c>
      <c r="M65">
        <f>'LITTLE Giants'!M42</f>
        <v>0</v>
      </c>
      <c r="N65">
        <f>'LITTLE Giants'!N42</f>
        <v>0</v>
      </c>
      <c r="O65">
        <f>'LITTLE Giants'!O42</f>
        <v>0</v>
      </c>
      <c r="P65">
        <f>'LITTLE Giants'!P42</f>
        <v>4.5</v>
      </c>
      <c r="Q65">
        <f>'LITTLE Giants'!Q42</f>
        <v>4.5</v>
      </c>
      <c r="R65">
        <f>'LITTLE Giants'!R42</f>
        <v>0</v>
      </c>
      <c r="S65">
        <f>'LITTLE Giants'!S42</f>
        <v>0</v>
      </c>
      <c r="T65">
        <f>'LITTLE Giants'!T42</f>
        <v>0</v>
      </c>
      <c r="U65">
        <f>'LITTLE Giants'!U42</f>
        <v>0</v>
      </c>
      <c r="V65">
        <f>'LITTLE Giants'!V42</f>
        <v>0</v>
      </c>
      <c r="W65">
        <f>'LITTLE Giants'!W42</f>
        <v>0</v>
      </c>
      <c r="X65">
        <f>'LITTLE Giants'!X42</f>
        <v>0</v>
      </c>
      <c r="Y65">
        <f>'LITTLE Giants'!Y42</f>
        <v>9</v>
      </c>
      <c r="Z65">
        <f>'LITTLE Giants'!Z42</f>
        <v>0</v>
      </c>
      <c r="AA65">
        <f>'LITTLE Giants'!AA42</f>
        <v>2</v>
      </c>
      <c r="AB65" t="b">
        <f t="shared" si="7"/>
        <v>1</v>
      </c>
      <c r="AC65" t="b">
        <f t="shared" si="8"/>
        <v>0</v>
      </c>
      <c r="AD65" t="b">
        <f t="shared" si="9"/>
        <v>0</v>
      </c>
      <c r="AE65" t="b">
        <f t="shared" si="10"/>
        <v>0</v>
      </c>
      <c r="AF65" t="b">
        <f t="shared" si="11"/>
        <v>0</v>
      </c>
      <c r="AG65" t="b">
        <f t="shared" si="12"/>
        <v>0</v>
      </c>
      <c r="AH65" t="b">
        <f t="shared" si="13"/>
        <v>0</v>
      </c>
    </row>
    <row r="66" spans="1:34" x14ac:dyDescent="0.25">
      <c r="A66">
        <f>'LITTLE Giants'!A44</f>
        <v>9</v>
      </c>
      <c r="B66" t="str">
        <f>'LITTLE Giants'!B44</f>
        <v>Warrick Eva</v>
      </c>
      <c r="C66">
        <f>'LITTLE Giants'!C44</f>
        <v>0</v>
      </c>
      <c r="D66" t="str">
        <f>'LITTLE Giants'!D44</f>
        <v>LGC</v>
      </c>
      <c r="E66">
        <f>'LITTLE Giants'!E44</f>
        <v>142</v>
      </c>
      <c r="F66">
        <f>'LITTLE Giants'!F44</f>
        <v>0</v>
      </c>
      <c r="G66">
        <f>'LITTLE Giants'!G44</f>
        <v>0</v>
      </c>
      <c r="H66">
        <f>'LITTLE Giants'!H44</f>
        <v>0</v>
      </c>
      <c r="I66">
        <f>'LITTLE Giants'!I44</f>
        <v>0</v>
      </c>
      <c r="J66">
        <f>'LITTLE Giants'!J44</f>
        <v>0</v>
      </c>
      <c r="K66">
        <f>'LITTLE Giants'!K44</f>
        <v>0</v>
      </c>
      <c r="L66">
        <f>'LITTLE Giants'!L44</f>
        <v>0</v>
      </c>
      <c r="M66">
        <f>'LITTLE Giants'!M44</f>
        <v>0</v>
      </c>
      <c r="N66">
        <f>'LITTLE Giants'!N44</f>
        <v>0</v>
      </c>
      <c r="O66">
        <f>'LITTLE Giants'!O44</f>
        <v>0</v>
      </c>
      <c r="P66">
        <f>'LITTLE Giants'!P44</f>
        <v>0</v>
      </c>
      <c r="Q66">
        <f>'LITTLE Giants'!Q44</f>
        <v>0</v>
      </c>
      <c r="R66">
        <f>'LITTLE Giants'!R44</f>
        <v>0</v>
      </c>
      <c r="S66">
        <f>'LITTLE Giants'!S44</f>
        <v>0</v>
      </c>
      <c r="T66">
        <f>'LITTLE Giants'!T44</f>
        <v>3</v>
      </c>
      <c r="U66">
        <f>'LITTLE Giants'!U44</f>
        <v>4</v>
      </c>
      <c r="V66">
        <f>'LITTLE Giants'!V44</f>
        <v>0</v>
      </c>
      <c r="W66">
        <f>'LITTLE Giants'!W44</f>
        <v>0</v>
      </c>
      <c r="X66">
        <f>'LITTLE Giants'!X44</f>
        <v>0</v>
      </c>
      <c r="Y66">
        <f>'LITTLE Giants'!Y44</f>
        <v>7</v>
      </c>
      <c r="Z66">
        <f>'LITTLE Giants'!Z44</f>
        <v>0</v>
      </c>
      <c r="AA66">
        <f>'LITTLE Giants'!AA44</f>
        <v>0</v>
      </c>
      <c r="AB66" t="b">
        <f t="shared" ref="AB66:AB97" si="14">IF(OR(D66="LGA", D66="LGB", D66="LGC"), TRUE, FALSE)</f>
        <v>1</v>
      </c>
      <c r="AC66" t="b">
        <f t="shared" ref="AC66:AC97" si="15">IF(D66="U2", TRUE, FALSE)</f>
        <v>0</v>
      </c>
      <c r="AD66" t="b">
        <f t="shared" ref="AD66:AD97" si="16">IF(D66="Nomad", TRUE, FALSE)</f>
        <v>0</v>
      </c>
      <c r="AE66" t="b">
        <f t="shared" ref="AE66:AE97" si="17">IF(OR(D66="ZA", D66="ZB"), TRUE, FALSE)</f>
        <v>0</v>
      </c>
      <c r="AF66" t="b">
        <f t="shared" ref="AF66:AF97" si="18">IF(OR(D66="ISP A", D66="ISP B", D66="ISP C"), TRUE, FALSE)</f>
        <v>0</v>
      </c>
      <c r="AG66" t="b">
        <f t="shared" ref="AG66:AG97" si="19">IF(D66="TA", TRUE, FALSE)</f>
        <v>0</v>
      </c>
      <c r="AH66" t="b">
        <f t="shared" ref="AH66:AH97" si="20">IF(OR(D66="SGT A", D66="SGT B", D66="SGT C"), TRUE, FALSE)</f>
        <v>0</v>
      </c>
    </row>
    <row r="67" spans="1:34" x14ac:dyDescent="0.25">
      <c r="A67">
        <f>'U2'!A7</f>
        <v>1</v>
      </c>
      <c r="B67" t="str">
        <f>'U2'!B7</f>
        <v>Ben vd Westhuizen</v>
      </c>
      <c r="C67">
        <f>'U2'!C7</f>
        <v>0</v>
      </c>
      <c r="D67" t="str">
        <f>'U2'!D7</f>
        <v>Nomad</v>
      </c>
      <c r="E67">
        <f>'U2'!E7</f>
        <v>11</v>
      </c>
      <c r="F67">
        <f>'U2'!F7</f>
        <v>0</v>
      </c>
      <c r="G67">
        <f>'U2'!G7</f>
        <v>0</v>
      </c>
      <c r="H67">
        <f>'U2'!H7</f>
        <v>6</v>
      </c>
      <c r="I67">
        <f>'U2'!I7</f>
        <v>4.5</v>
      </c>
      <c r="J67">
        <f>'U2'!J7</f>
        <v>0</v>
      </c>
      <c r="K67">
        <f>'U2'!K7</f>
        <v>0</v>
      </c>
      <c r="L67">
        <f>'U2'!L7</f>
        <v>0</v>
      </c>
      <c r="M67">
        <f>'U2'!M7</f>
        <v>0</v>
      </c>
      <c r="N67">
        <f>'U2'!N7</f>
        <v>0</v>
      </c>
      <c r="O67">
        <f>'U2'!O7</f>
        <v>0</v>
      </c>
      <c r="P67">
        <f>'U2'!P7</f>
        <v>4.5</v>
      </c>
      <c r="Q67">
        <f>'U2'!Q7</f>
        <v>4.5</v>
      </c>
      <c r="R67">
        <f>'U2'!R7</f>
        <v>0</v>
      </c>
      <c r="S67">
        <f>'U2'!S7</f>
        <v>0</v>
      </c>
      <c r="T67">
        <f>'U2'!T7</f>
        <v>4.5</v>
      </c>
      <c r="U67">
        <f>'U2'!U7</f>
        <v>4.5</v>
      </c>
      <c r="V67">
        <f>'U2'!V7</f>
        <v>0</v>
      </c>
      <c r="W67">
        <f>'U2'!W7</f>
        <v>0</v>
      </c>
      <c r="X67">
        <f>'U2'!X7</f>
        <v>0</v>
      </c>
      <c r="Y67">
        <f>'U2'!Y7</f>
        <v>28.5</v>
      </c>
      <c r="Z67">
        <f>'U2'!Z7</f>
        <v>0</v>
      </c>
      <c r="AA67">
        <f>'U2'!AA7</f>
        <v>5</v>
      </c>
      <c r="AB67" t="b">
        <f t="shared" si="14"/>
        <v>0</v>
      </c>
      <c r="AC67" t="b">
        <f t="shared" si="15"/>
        <v>0</v>
      </c>
      <c r="AD67" t="b">
        <f t="shared" si="16"/>
        <v>1</v>
      </c>
      <c r="AE67" t="b">
        <f t="shared" si="17"/>
        <v>0</v>
      </c>
      <c r="AF67" t="b">
        <f t="shared" si="18"/>
        <v>0</v>
      </c>
      <c r="AG67" t="b">
        <f t="shared" si="19"/>
        <v>0</v>
      </c>
      <c r="AH67" t="b">
        <f t="shared" si="20"/>
        <v>0</v>
      </c>
    </row>
    <row r="68" spans="1:34" x14ac:dyDescent="0.25">
      <c r="A68">
        <f>'U2'!A9</f>
        <v>3</v>
      </c>
      <c r="B68" t="str">
        <f>'U2'!B9</f>
        <v>Dennis McBeath</v>
      </c>
      <c r="C68">
        <f>'U2'!C9</f>
        <v>1713</v>
      </c>
      <c r="D68" t="str">
        <f>'U2'!D9</f>
        <v>Nomad</v>
      </c>
      <c r="E68">
        <f>'U2'!E9</f>
        <v>24</v>
      </c>
      <c r="F68">
        <f>'U2'!F9</f>
        <v>0</v>
      </c>
      <c r="G68">
        <f>'U2'!G9</f>
        <v>0</v>
      </c>
      <c r="H68">
        <f>'U2'!H9</f>
        <v>9</v>
      </c>
      <c r="I68">
        <f>'U2'!I9</f>
        <v>3</v>
      </c>
      <c r="J68">
        <f>'U2'!J9</f>
        <v>0</v>
      </c>
      <c r="K68">
        <f>'U2'!K9</f>
        <v>0</v>
      </c>
      <c r="L68">
        <f>'U2'!L9</f>
        <v>0</v>
      </c>
      <c r="M68">
        <f>'U2'!M9</f>
        <v>0</v>
      </c>
      <c r="N68">
        <f>'U2'!N9</f>
        <v>0</v>
      </c>
      <c r="O68">
        <f>'U2'!O9</f>
        <v>0</v>
      </c>
      <c r="P68">
        <f>'U2'!P9</f>
        <v>0</v>
      </c>
      <c r="Q68">
        <f>'U2'!Q9</f>
        <v>0</v>
      </c>
      <c r="R68">
        <f>'U2'!R9</f>
        <v>0</v>
      </c>
      <c r="S68">
        <f>'U2'!S9</f>
        <v>0</v>
      </c>
      <c r="T68">
        <f>'U2'!T9</f>
        <v>0</v>
      </c>
      <c r="U68">
        <f>'U2'!U9</f>
        <v>0</v>
      </c>
      <c r="V68">
        <f>'U2'!V9</f>
        <v>0</v>
      </c>
      <c r="W68">
        <f>'U2'!W9</f>
        <v>0</v>
      </c>
      <c r="X68">
        <f>'U2'!X9</f>
        <v>0</v>
      </c>
      <c r="Y68">
        <f>'U2'!Y9</f>
        <v>12</v>
      </c>
      <c r="Z68">
        <f>'U2'!Z9</f>
        <v>0</v>
      </c>
      <c r="AA68">
        <f>'U2'!AA9</f>
        <v>1</v>
      </c>
      <c r="AB68" t="b">
        <f t="shared" si="14"/>
        <v>0</v>
      </c>
      <c r="AC68" t="b">
        <f t="shared" si="15"/>
        <v>0</v>
      </c>
      <c r="AD68" t="b">
        <f t="shared" si="16"/>
        <v>1</v>
      </c>
      <c r="AE68" t="b">
        <f t="shared" si="17"/>
        <v>0</v>
      </c>
      <c r="AF68" t="b">
        <f t="shared" si="18"/>
        <v>0</v>
      </c>
      <c r="AG68" t="b">
        <f t="shared" si="19"/>
        <v>0</v>
      </c>
      <c r="AH68" t="b">
        <f t="shared" si="20"/>
        <v>0</v>
      </c>
    </row>
    <row r="69" spans="1:34" x14ac:dyDescent="0.25">
      <c r="A69">
        <f>'U2'!A8</f>
        <v>2</v>
      </c>
      <c r="B69" t="str">
        <f>'U2'!B8</f>
        <v>Keith van Heerden</v>
      </c>
      <c r="C69">
        <f>'U2'!C8</f>
        <v>0</v>
      </c>
      <c r="D69" t="str">
        <f>'U2'!D8</f>
        <v>Nomad</v>
      </c>
      <c r="E69">
        <f>'U2'!E8</f>
        <v>186</v>
      </c>
      <c r="F69">
        <f>'U2'!F8</f>
        <v>0</v>
      </c>
      <c r="G69">
        <f>'U2'!G8</f>
        <v>0</v>
      </c>
      <c r="H69">
        <f>'U2'!H8</f>
        <v>4</v>
      </c>
      <c r="I69">
        <f>'U2'!I8</f>
        <v>0</v>
      </c>
      <c r="J69">
        <f>'U2'!J8</f>
        <v>0</v>
      </c>
      <c r="K69">
        <f>'U2'!K8</f>
        <v>0</v>
      </c>
      <c r="L69">
        <f>'U2'!L8</f>
        <v>0</v>
      </c>
      <c r="M69">
        <f>'U2'!M8</f>
        <v>0</v>
      </c>
      <c r="N69">
        <f>'U2'!N8</f>
        <v>0</v>
      </c>
      <c r="O69">
        <f>'U2'!O8</f>
        <v>0</v>
      </c>
      <c r="P69">
        <f>'U2'!P8</f>
        <v>0</v>
      </c>
      <c r="Q69">
        <f>'U2'!Q8</f>
        <v>0</v>
      </c>
      <c r="R69">
        <f>'U2'!R8</f>
        <v>0</v>
      </c>
      <c r="S69">
        <f>'U2'!S8</f>
        <v>0</v>
      </c>
      <c r="T69">
        <f>'U2'!T8</f>
        <v>0</v>
      </c>
      <c r="U69">
        <f>'U2'!U8</f>
        <v>0</v>
      </c>
      <c r="V69">
        <f>'U2'!V8</f>
        <v>4.5</v>
      </c>
      <c r="W69">
        <f>'U2'!W8</f>
        <v>4.5</v>
      </c>
      <c r="X69">
        <f>'U2'!X8</f>
        <v>0</v>
      </c>
      <c r="Y69">
        <f>'U2'!Y8</f>
        <v>13</v>
      </c>
      <c r="Z69">
        <f>'U2'!Z8</f>
        <v>0</v>
      </c>
      <c r="AA69">
        <f>'U2'!AA8</f>
        <v>2</v>
      </c>
      <c r="AB69" t="b">
        <f t="shared" si="14"/>
        <v>0</v>
      </c>
      <c r="AC69" t="b">
        <f t="shared" si="15"/>
        <v>0</v>
      </c>
      <c r="AD69" t="b">
        <f t="shared" si="16"/>
        <v>1</v>
      </c>
      <c r="AE69" t="b">
        <f t="shared" si="17"/>
        <v>0</v>
      </c>
      <c r="AF69" t="b">
        <f t="shared" si="18"/>
        <v>0</v>
      </c>
      <c r="AG69" t="b">
        <f t="shared" si="19"/>
        <v>0</v>
      </c>
      <c r="AH69" t="b">
        <f t="shared" si="20"/>
        <v>0</v>
      </c>
    </row>
    <row r="70" spans="1:34" x14ac:dyDescent="0.25">
      <c r="A70">
        <f>'U2'!A10</f>
        <v>4</v>
      </c>
      <c r="B70" t="str">
        <f>'U2'!B10</f>
        <v>Robbie Frank</v>
      </c>
      <c r="C70">
        <f>'U2'!C10</f>
        <v>3936</v>
      </c>
      <c r="D70" t="str">
        <f>'U2'!D10</f>
        <v>Nomad</v>
      </c>
      <c r="E70">
        <f>'U2'!E10</f>
        <v>230</v>
      </c>
      <c r="F70">
        <f>'U2'!F10</f>
        <v>0</v>
      </c>
      <c r="G70">
        <f>'U2'!G10</f>
        <v>0</v>
      </c>
      <c r="H70">
        <f>'U2'!H10</f>
        <v>0</v>
      </c>
      <c r="I70">
        <f>'U2'!I10</f>
        <v>0</v>
      </c>
      <c r="J70">
        <f>'U2'!J10</f>
        <v>0</v>
      </c>
      <c r="K70">
        <f>'U2'!K10</f>
        <v>0</v>
      </c>
      <c r="L70">
        <f>'U2'!L10</f>
        <v>0</v>
      </c>
      <c r="M70">
        <f>'U2'!M10</f>
        <v>0</v>
      </c>
      <c r="N70">
        <f>'U2'!N10</f>
        <v>0</v>
      </c>
      <c r="O70">
        <f>'U2'!O10</f>
        <v>0</v>
      </c>
      <c r="P70" t="str">
        <f>'U2'!P10</f>
        <v>DNS</v>
      </c>
      <c r="Q70">
        <f>'U2'!Q10</f>
        <v>3</v>
      </c>
      <c r="R70" t="str">
        <f>'U2'!R10</f>
        <v>DNF</v>
      </c>
      <c r="S70" t="str">
        <f>'U2'!S10</f>
        <v>DNF</v>
      </c>
      <c r="T70">
        <f>'U2'!T10</f>
        <v>3</v>
      </c>
      <c r="U70">
        <f>'U2'!U10</f>
        <v>3</v>
      </c>
      <c r="V70">
        <f>'U2'!V10</f>
        <v>0</v>
      </c>
      <c r="W70">
        <f>'U2'!W10</f>
        <v>0</v>
      </c>
      <c r="X70">
        <f>'U2'!X10</f>
        <v>0</v>
      </c>
      <c r="Y70">
        <f>'U2'!Y10</f>
        <v>9</v>
      </c>
      <c r="Z70">
        <f>'U2'!Z10</f>
        <v>0</v>
      </c>
      <c r="AA70">
        <f>'U2'!AA10</f>
        <v>0</v>
      </c>
      <c r="AB70" t="b">
        <f t="shared" si="14"/>
        <v>0</v>
      </c>
      <c r="AC70" t="b">
        <f t="shared" si="15"/>
        <v>0</v>
      </c>
      <c r="AD70" t="b">
        <f t="shared" si="16"/>
        <v>1</v>
      </c>
      <c r="AE70" t="b">
        <f t="shared" si="17"/>
        <v>0</v>
      </c>
      <c r="AF70" t="b">
        <f t="shared" si="18"/>
        <v>0</v>
      </c>
      <c r="AG70" t="b">
        <f t="shared" si="19"/>
        <v>0</v>
      </c>
      <c r="AH70" t="b">
        <f t="shared" si="20"/>
        <v>0</v>
      </c>
    </row>
    <row r="71" spans="1:34" x14ac:dyDescent="0.25">
      <c r="A71">
        <f>'U2'!A11</f>
        <v>5</v>
      </c>
      <c r="B71" t="str">
        <f>'U2'!B11</f>
        <v>Robyn Kruger</v>
      </c>
      <c r="C71">
        <f>'U2'!C11</f>
        <v>0</v>
      </c>
      <c r="D71" t="str">
        <f>'U2'!D11</f>
        <v>Nomad</v>
      </c>
      <c r="E71">
        <f>'U2'!E11</f>
        <v>201</v>
      </c>
      <c r="F71">
        <f>'U2'!F11</f>
        <v>0</v>
      </c>
      <c r="G71">
        <f>'U2'!G11</f>
        <v>0</v>
      </c>
      <c r="H71">
        <f>'U2'!H11</f>
        <v>4.5</v>
      </c>
      <c r="I71">
        <f>'U2'!I11</f>
        <v>0</v>
      </c>
      <c r="J71">
        <f>'U2'!J11</f>
        <v>0</v>
      </c>
      <c r="K71">
        <f>'U2'!K11</f>
        <v>0</v>
      </c>
      <c r="L71">
        <f>'U2'!L11</f>
        <v>0</v>
      </c>
      <c r="M71">
        <f>'U2'!M11</f>
        <v>0</v>
      </c>
      <c r="N71">
        <f>'U2'!N11</f>
        <v>0</v>
      </c>
      <c r="O71">
        <f>'U2'!O11</f>
        <v>0</v>
      </c>
      <c r="P71">
        <f>'U2'!P11</f>
        <v>0</v>
      </c>
      <c r="Q71">
        <f>'U2'!Q11</f>
        <v>0</v>
      </c>
      <c r="R71">
        <f>'U2'!R11</f>
        <v>0</v>
      </c>
      <c r="S71">
        <f>'U2'!S11</f>
        <v>0</v>
      </c>
      <c r="T71">
        <f>'U2'!T11</f>
        <v>0</v>
      </c>
      <c r="U71">
        <f>'U2'!U11</f>
        <v>0</v>
      </c>
      <c r="V71">
        <f>'U2'!V11</f>
        <v>0</v>
      </c>
      <c r="W71">
        <f>'U2'!W11</f>
        <v>0</v>
      </c>
      <c r="X71">
        <f>'U2'!X11</f>
        <v>0</v>
      </c>
      <c r="Y71">
        <f>'U2'!Y11</f>
        <v>4.5</v>
      </c>
      <c r="Z71">
        <f>'U2'!Z11</f>
        <v>0</v>
      </c>
      <c r="AA71">
        <f>'U2'!AA11</f>
        <v>1</v>
      </c>
      <c r="AB71" t="b">
        <f t="shared" si="14"/>
        <v>0</v>
      </c>
      <c r="AC71" t="b">
        <f t="shared" si="15"/>
        <v>0</v>
      </c>
      <c r="AD71" t="b">
        <f t="shared" si="16"/>
        <v>1</v>
      </c>
      <c r="AE71" t="b">
        <f t="shared" si="17"/>
        <v>0</v>
      </c>
      <c r="AF71" t="b">
        <f t="shared" si="18"/>
        <v>0</v>
      </c>
      <c r="AG71" t="b">
        <f t="shared" si="19"/>
        <v>0</v>
      </c>
      <c r="AH71" t="b">
        <f t="shared" si="20"/>
        <v>0</v>
      </c>
    </row>
    <row r="72" spans="1:34" x14ac:dyDescent="0.25">
      <c r="A72">
        <f>'LE MANS SP &amp; GT'!A8</f>
        <v>2</v>
      </c>
      <c r="B72" t="str">
        <f>'LE MANS SP &amp; GT'!B8</f>
        <v>Jonathan du Toit</v>
      </c>
      <c r="C72" t="str">
        <f>'LE MANS SP &amp; GT'!C8</f>
        <v>3758/4281</v>
      </c>
      <c r="D72" t="str">
        <f>'LE MANS SP &amp; GT'!D8</f>
        <v>SGT A</v>
      </c>
      <c r="E72">
        <f>'LE MANS SP &amp; GT'!E8</f>
        <v>11</v>
      </c>
      <c r="F72">
        <f>'LE MANS SP &amp; GT'!F8</f>
        <v>0</v>
      </c>
      <c r="G72">
        <f>'LE MANS SP &amp; GT'!G8</f>
        <v>0</v>
      </c>
      <c r="H72">
        <f>'LE MANS SP &amp; GT'!H8</f>
        <v>9</v>
      </c>
      <c r="I72">
        <f>'LE MANS SP &amp; GT'!I8</f>
        <v>0</v>
      </c>
      <c r="J72">
        <f>'LE MANS SP &amp; GT'!J8</f>
        <v>0</v>
      </c>
      <c r="K72">
        <f>'LE MANS SP &amp; GT'!K8</f>
        <v>0</v>
      </c>
      <c r="L72">
        <f>'LE MANS SP &amp; GT'!L8</f>
        <v>0</v>
      </c>
      <c r="M72">
        <f>'LE MANS SP &amp; GT'!M8</f>
        <v>0</v>
      </c>
      <c r="N72">
        <f>'LE MANS SP &amp; GT'!N8</f>
        <v>4.5</v>
      </c>
      <c r="O72">
        <f>'LE MANS SP &amp; GT'!O8</f>
        <v>4.5</v>
      </c>
      <c r="P72">
        <f>'LE MANS SP &amp; GT'!P8</f>
        <v>0</v>
      </c>
      <c r="Q72">
        <f>'LE MANS SP &amp; GT'!Q8</f>
        <v>0</v>
      </c>
      <c r="R72">
        <f>'LE MANS SP &amp; GT'!R8</f>
        <v>0</v>
      </c>
      <c r="S72">
        <f>'LE MANS SP &amp; GT'!S8</f>
        <v>0</v>
      </c>
      <c r="T72">
        <f>'LE MANS SP &amp; GT'!T8</f>
        <v>0</v>
      </c>
      <c r="U72">
        <f>'LE MANS SP &amp; GT'!U8</f>
        <v>0</v>
      </c>
      <c r="V72">
        <f>'LE MANS SP &amp; GT'!V8</f>
        <v>0</v>
      </c>
      <c r="W72">
        <f>'LE MANS SP &amp; GT'!W8</f>
        <v>0</v>
      </c>
      <c r="X72">
        <f>'LE MANS SP &amp; GT'!X8</f>
        <v>10</v>
      </c>
      <c r="Y72">
        <f>'LE MANS SP &amp; GT'!Y8</f>
        <v>28</v>
      </c>
      <c r="Z72">
        <f>'LE MANS SP &amp; GT'!Z8</f>
        <v>0</v>
      </c>
      <c r="AA72">
        <f>'LE MANS SP &amp; GT'!AA8</f>
        <v>3</v>
      </c>
      <c r="AB72" t="b">
        <f t="shared" si="14"/>
        <v>0</v>
      </c>
      <c r="AC72" t="b">
        <f t="shared" si="15"/>
        <v>0</v>
      </c>
      <c r="AD72" t="b">
        <f t="shared" si="16"/>
        <v>0</v>
      </c>
      <c r="AE72" t="b">
        <f t="shared" si="17"/>
        <v>0</v>
      </c>
      <c r="AF72" t="b">
        <f t="shared" si="18"/>
        <v>0</v>
      </c>
      <c r="AG72" t="b">
        <f t="shared" si="19"/>
        <v>0</v>
      </c>
      <c r="AH72" t="b">
        <f t="shared" si="20"/>
        <v>1</v>
      </c>
    </row>
    <row r="73" spans="1:34" x14ac:dyDescent="0.25">
      <c r="A73">
        <f>'LE MANS SP &amp; GT'!A7</f>
        <v>1</v>
      </c>
      <c r="B73" t="str">
        <f>'LE MANS SP &amp; GT'!B7</f>
        <v>Mark du Toit</v>
      </c>
      <c r="C73">
        <f>'LE MANS SP &amp; GT'!C7</f>
        <v>3758</v>
      </c>
      <c r="D73" t="str">
        <f>'LE MANS SP &amp; GT'!D7</f>
        <v>SGT A</v>
      </c>
      <c r="E73">
        <f>'LE MANS SP &amp; GT'!E7</f>
        <v>14</v>
      </c>
      <c r="F73">
        <f>'LE MANS SP &amp; GT'!F7</f>
        <v>0</v>
      </c>
      <c r="G73">
        <f>'LE MANS SP &amp; GT'!G7</f>
        <v>0</v>
      </c>
      <c r="H73">
        <f>'LE MANS SP &amp; GT'!H7</f>
        <v>0</v>
      </c>
      <c r="I73">
        <f>'LE MANS SP &amp; GT'!I7</f>
        <v>0</v>
      </c>
      <c r="J73" t="str">
        <f>'LE MANS SP &amp; GT'!J7</f>
        <v>9</v>
      </c>
      <c r="K73">
        <f>'LE MANS SP &amp; GT'!K7</f>
        <v>0</v>
      </c>
      <c r="L73">
        <f>'LE MANS SP &amp; GT'!L7</f>
        <v>0</v>
      </c>
      <c r="M73">
        <f>'LE MANS SP &amp; GT'!M7</f>
        <v>0</v>
      </c>
      <c r="N73">
        <f>'LE MANS SP &amp; GT'!N7</f>
        <v>3</v>
      </c>
      <c r="O73">
        <f>'LE MANS SP &amp; GT'!O7</f>
        <v>3</v>
      </c>
      <c r="P73">
        <f>'LE MANS SP &amp; GT'!P7</f>
        <v>0</v>
      </c>
      <c r="Q73">
        <f>'LE MANS SP &amp; GT'!Q7</f>
        <v>0</v>
      </c>
      <c r="R73">
        <f>'LE MANS SP &amp; GT'!R7</f>
        <v>4.5</v>
      </c>
      <c r="S73">
        <f>'LE MANS SP &amp; GT'!S7</f>
        <v>4.5</v>
      </c>
      <c r="T73">
        <f>'LE MANS SP &amp; GT'!T7</f>
        <v>4.5</v>
      </c>
      <c r="U73">
        <f>'LE MANS SP &amp; GT'!U7</f>
        <v>4.5</v>
      </c>
      <c r="V73">
        <f>'LE MANS SP &amp; GT'!V7</f>
        <v>0</v>
      </c>
      <c r="W73">
        <f>'LE MANS SP &amp; GT'!W7</f>
        <v>0</v>
      </c>
      <c r="X73">
        <f>'LE MANS SP &amp; GT'!X7</f>
        <v>10</v>
      </c>
      <c r="Y73">
        <f>'LE MANS SP &amp; GT'!Y7</f>
        <v>34</v>
      </c>
      <c r="Z73">
        <f>'LE MANS SP &amp; GT'!Z7</f>
        <v>0</v>
      </c>
      <c r="AA73">
        <f>'LE MANS SP &amp; GT'!AA7</f>
        <v>5</v>
      </c>
      <c r="AB73" t="b">
        <f t="shared" si="14"/>
        <v>0</v>
      </c>
      <c r="AC73" t="b">
        <f t="shared" si="15"/>
        <v>0</v>
      </c>
      <c r="AD73" t="b">
        <f t="shared" si="16"/>
        <v>0</v>
      </c>
      <c r="AE73" t="b">
        <f t="shared" si="17"/>
        <v>0</v>
      </c>
      <c r="AF73" t="b">
        <f t="shared" si="18"/>
        <v>0</v>
      </c>
      <c r="AG73" t="b">
        <f t="shared" si="19"/>
        <v>0</v>
      </c>
      <c r="AH73" t="b">
        <f t="shared" si="20"/>
        <v>1</v>
      </c>
    </row>
    <row r="74" spans="1:34" x14ac:dyDescent="0.25">
      <c r="A74">
        <f>'LE MANS SP &amp; GT'!A10</f>
        <v>4</v>
      </c>
      <c r="B74" t="str">
        <f>'LE MANS SP &amp; GT'!B10</f>
        <v>Michael Stephen/ Jeff Kruger</v>
      </c>
      <c r="C74">
        <f>'LE MANS SP &amp; GT'!C10</f>
        <v>0</v>
      </c>
      <c r="D74" t="str">
        <f>'LE MANS SP &amp; GT'!D10</f>
        <v>SGT A</v>
      </c>
      <c r="E74">
        <f>'LE MANS SP &amp; GT'!E10</f>
        <v>17</v>
      </c>
      <c r="F74">
        <f>'LE MANS SP &amp; GT'!F10</f>
        <v>0</v>
      </c>
      <c r="G74">
        <f>'LE MANS SP &amp; GT'!G10</f>
        <v>0</v>
      </c>
      <c r="H74">
        <f>'LE MANS SP &amp; GT'!H10</f>
        <v>6</v>
      </c>
      <c r="I74">
        <f>'LE MANS SP &amp; GT'!I10</f>
        <v>0</v>
      </c>
      <c r="J74">
        <f>'LE MANS SP &amp; GT'!J10</f>
        <v>0</v>
      </c>
      <c r="K74">
        <f>'LE MANS SP &amp; GT'!K10</f>
        <v>0</v>
      </c>
      <c r="L74">
        <f>'LE MANS SP &amp; GT'!L10</f>
        <v>0</v>
      </c>
      <c r="M74">
        <f>'LE MANS SP &amp; GT'!M10</f>
        <v>0</v>
      </c>
      <c r="N74">
        <f>'LE MANS SP &amp; GT'!N10</f>
        <v>0</v>
      </c>
      <c r="O74">
        <f>'LE MANS SP &amp; GT'!O10</f>
        <v>0</v>
      </c>
      <c r="P74">
        <f>'LE MANS SP &amp; GT'!P10</f>
        <v>0</v>
      </c>
      <c r="Q74">
        <f>'LE MANS SP &amp; GT'!Q10</f>
        <v>0</v>
      </c>
      <c r="R74">
        <f>'LE MANS SP &amp; GT'!R10</f>
        <v>0</v>
      </c>
      <c r="S74">
        <f>'LE MANS SP &amp; GT'!S10</f>
        <v>0</v>
      </c>
      <c r="T74">
        <f>'LE MANS SP &amp; GT'!T10</f>
        <v>0</v>
      </c>
      <c r="U74">
        <f>'LE MANS SP &amp; GT'!U10</f>
        <v>0</v>
      </c>
      <c r="V74">
        <f>'LE MANS SP &amp; GT'!V10</f>
        <v>0</v>
      </c>
      <c r="W74">
        <f>'LE MANS SP &amp; GT'!W10</f>
        <v>0</v>
      </c>
      <c r="X74">
        <f>'LE MANS SP &amp; GT'!X10</f>
        <v>0</v>
      </c>
      <c r="Y74">
        <f>'LE MANS SP &amp; GT'!Y10</f>
        <v>6</v>
      </c>
      <c r="Z74">
        <f>'LE MANS SP &amp; GT'!Z10</f>
        <v>0</v>
      </c>
      <c r="AA74">
        <f>'LE MANS SP &amp; GT'!AA10</f>
        <v>0</v>
      </c>
      <c r="AB74" t="b">
        <f t="shared" si="14"/>
        <v>0</v>
      </c>
      <c r="AC74" t="b">
        <f t="shared" si="15"/>
        <v>0</v>
      </c>
      <c r="AD74" t="b">
        <f t="shared" si="16"/>
        <v>0</v>
      </c>
      <c r="AE74" t="b">
        <f t="shared" si="17"/>
        <v>0</v>
      </c>
      <c r="AF74" t="b">
        <f t="shared" si="18"/>
        <v>0</v>
      </c>
      <c r="AG74" t="b">
        <f t="shared" si="19"/>
        <v>0</v>
      </c>
      <c r="AH74" t="b">
        <f t="shared" si="20"/>
        <v>1</v>
      </c>
    </row>
    <row r="75" spans="1:34" x14ac:dyDescent="0.25">
      <c r="A75">
        <f>'LE MANS SP &amp; GT'!A11</f>
        <v>5</v>
      </c>
      <c r="B75" t="str">
        <f>'LE MANS SP &amp; GT'!B11</f>
        <v>Peter Bailey</v>
      </c>
      <c r="C75">
        <f>'LE MANS SP &amp; GT'!C11</f>
        <v>3800</v>
      </c>
      <c r="D75" t="str">
        <f>'LE MANS SP &amp; GT'!D11</f>
        <v>SGT A</v>
      </c>
      <c r="E75">
        <f>'LE MANS SP &amp; GT'!E11</f>
        <v>40</v>
      </c>
      <c r="F75">
        <f>'LE MANS SP &amp; GT'!F11</f>
        <v>0</v>
      </c>
      <c r="G75">
        <f>'LE MANS SP &amp; GT'!G11</f>
        <v>0</v>
      </c>
      <c r="H75">
        <f>'LE MANS SP &amp; GT'!H11</f>
        <v>4</v>
      </c>
      <c r="I75">
        <f>'LE MANS SP &amp; GT'!I11</f>
        <v>0</v>
      </c>
      <c r="J75">
        <f>'LE MANS SP &amp; GT'!J11</f>
        <v>0</v>
      </c>
      <c r="K75">
        <f>'LE MANS SP &amp; GT'!K11</f>
        <v>0</v>
      </c>
      <c r="L75">
        <f>'LE MANS SP &amp; GT'!L11</f>
        <v>0</v>
      </c>
      <c r="M75">
        <f>'LE MANS SP &amp; GT'!M11</f>
        <v>0</v>
      </c>
      <c r="N75">
        <f>'LE MANS SP &amp; GT'!N11</f>
        <v>0</v>
      </c>
      <c r="O75">
        <f>'LE MANS SP &amp; GT'!O11</f>
        <v>0</v>
      </c>
      <c r="P75">
        <f>'LE MANS SP &amp; GT'!P11</f>
        <v>0</v>
      </c>
      <c r="Q75">
        <f>'LE MANS SP &amp; GT'!Q11</f>
        <v>0</v>
      </c>
      <c r="R75">
        <f>'LE MANS SP &amp; GT'!R11</f>
        <v>0</v>
      </c>
      <c r="S75">
        <f>'LE MANS SP &amp; GT'!S11</f>
        <v>0</v>
      </c>
      <c r="T75">
        <f>'LE MANS SP &amp; GT'!T11</f>
        <v>0</v>
      </c>
      <c r="U75">
        <f>'LE MANS SP &amp; GT'!U11</f>
        <v>0</v>
      </c>
      <c r="V75">
        <f>'LE MANS SP &amp; GT'!V11</f>
        <v>0</v>
      </c>
      <c r="W75">
        <f>'LE MANS SP &amp; GT'!W11</f>
        <v>0</v>
      </c>
      <c r="X75">
        <f>'LE MANS SP &amp; GT'!X11</f>
        <v>0</v>
      </c>
      <c r="Y75">
        <f>'LE MANS SP &amp; GT'!Y11</f>
        <v>4</v>
      </c>
      <c r="Z75">
        <f>'LE MANS SP &amp; GT'!Z11</f>
        <v>0</v>
      </c>
      <c r="AA75">
        <f>'LE MANS SP &amp; GT'!AA11</f>
        <v>0</v>
      </c>
      <c r="AB75" t="b">
        <f t="shared" si="14"/>
        <v>0</v>
      </c>
      <c r="AC75" t="b">
        <f t="shared" si="15"/>
        <v>0</v>
      </c>
      <c r="AD75" t="b">
        <f t="shared" si="16"/>
        <v>0</v>
      </c>
      <c r="AE75" t="b">
        <f t="shared" si="17"/>
        <v>0</v>
      </c>
      <c r="AF75" t="b">
        <f t="shared" si="18"/>
        <v>0</v>
      </c>
      <c r="AG75" t="b">
        <f t="shared" si="19"/>
        <v>0</v>
      </c>
      <c r="AH75" t="b">
        <f t="shared" si="20"/>
        <v>1</v>
      </c>
    </row>
    <row r="76" spans="1:34" x14ac:dyDescent="0.25">
      <c r="A76">
        <f>'LE MANS SP &amp; GT'!A12</f>
        <v>6</v>
      </c>
      <c r="B76" t="str">
        <f>'LE MANS SP &amp; GT'!B12</f>
        <v>Tony Martin/ Mike McLoughlin</v>
      </c>
      <c r="C76">
        <f>'LE MANS SP &amp; GT'!C12</f>
        <v>0</v>
      </c>
      <c r="D76" t="str">
        <f>'LE MANS SP &amp; GT'!D12</f>
        <v>SGT A</v>
      </c>
      <c r="E76">
        <f>'LE MANS SP &amp; GT'!E12</f>
        <v>0</v>
      </c>
      <c r="F76">
        <f>'LE MANS SP &amp; GT'!F12</f>
        <v>0</v>
      </c>
      <c r="G76">
        <f>'LE MANS SP &amp; GT'!G12</f>
        <v>0</v>
      </c>
      <c r="H76">
        <f>'LE MANS SP &amp; GT'!H12</f>
        <v>3</v>
      </c>
      <c r="I76">
        <f>'LE MANS SP &amp; GT'!I12</f>
        <v>0</v>
      </c>
      <c r="J76">
        <f>'LE MANS SP &amp; GT'!J12</f>
        <v>0</v>
      </c>
      <c r="K76">
        <f>'LE MANS SP &amp; GT'!K12</f>
        <v>0</v>
      </c>
      <c r="L76">
        <f>'LE MANS SP &amp; GT'!L12</f>
        <v>0</v>
      </c>
      <c r="M76">
        <f>'LE MANS SP &amp; GT'!M12</f>
        <v>0</v>
      </c>
      <c r="N76">
        <f>'LE MANS SP &amp; GT'!N12</f>
        <v>0</v>
      </c>
      <c r="O76">
        <f>'LE MANS SP &amp; GT'!O12</f>
        <v>0</v>
      </c>
      <c r="P76">
        <f>'LE MANS SP &amp; GT'!P12</f>
        <v>0</v>
      </c>
      <c r="Q76">
        <f>'LE MANS SP &amp; GT'!Q12</f>
        <v>0</v>
      </c>
      <c r="R76">
        <f>'LE MANS SP &amp; GT'!R12</f>
        <v>0</v>
      </c>
      <c r="S76">
        <f>'LE MANS SP &amp; GT'!S12</f>
        <v>0</v>
      </c>
      <c r="T76">
        <f>'LE MANS SP &amp; GT'!T12</f>
        <v>0</v>
      </c>
      <c r="U76">
        <f>'LE MANS SP &amp; GT'!U12</f>
        <v>0</v>
      </c>
      <c r="V76">
        <f>'LE MANS SP &amp; GT'!V12</f>
        <v>0</v>
      </c>
      <c r="W76">
        <f>'LE MANS SP &amp; GT'!W12</f>
        <v>0</v>
      </c>
      <c r="X76">
        <f>'LE MANS SP &amp; GT'!X12</f>
        <v>0</v>
      </c>
      <c r="Y76">
        <f>'LE MANS SP &amp; GT'!Y12</f>
        <v>3</v>
      </c>
      <c r="Z76">
        <f>'LE MANS SP &amp; GT'!Z12</f>
        <v>0</v>
      </c>
      <c r="AA76">
        <f>'LE MANS SP &amp; GT'!AA12</f>
        <v>0</v>
      </c>
      <c r="AB76" t="b">
        <f t="shared" si="14"/>
        <v>0</v>
      </c>
      <c r="AC76" t="b">
        <f t="shared" si="15"/>
        <v>0</v>
      </c>
      <c r="AD76" t="b">
        <f t="shared" si="16"/>
        <v>0</v>
      </c>
      <c r="AE76" t="b">
        <f t="shared" si="17"/>
        <v>0</v>
      </c>
      <c r="AF76" t="b">
        <f t="shared" si="18"/>
        <v>0</v>
      </c>
      <c r="AG76" t="b">
        <f t="shared" si="19"/>
        <v>0</v>
      </c>
      <c r="AH76" t="b">
        <f t="shared" si="20"/>
        <v>1</v>
      </c>
    </row>
    <row r="77" spans="1:34" x14ac:dyDescent="0.25">
      <c r="A77">
        <f>'LE MANS SP &amp; GT'!A9</f>
        <v>3</v>
      </c>
      <c r="B77" t="str">
        <f>'LE MANS SP &amp; GT'!B9</f>
        <v>Warren Lombard</v>
      </c>
      <c r="C77">
        <f>'LE MANS SP &amp; GT'!C9</f>
        <v>0</v>
      </c>
      <c r="D77" t="str">
        <f>'LE MANS SP &amp; GT'!D9</f>
        <v>SGT A</v>
      </c>
      <c r="E77">
        <f>'LE MANS SP &amp; GT'!E9</f>
        <v>4</v>
      </c>
      <c r="F77">
        <f>'LE MANS SP &amp; GT'!F9</f>
        <v>0</v>
      </c>
      <c r="G77">
        <f>'LE MANS SP &amp; GT'!G9</f>
        <v>0</v>
      </c>
      <c r="H77">
        <f>'LE MANS SP &amp; GT'!H9</f>
        <v>2</v>
      </c>
      <c r="I77">
        <f>'LE MANS SP &amp; GT'!I9</f>
        <v>0</v>
      </c>
      <c r="J77">
        <f>'LE MANS SP &amp; GT'!J9</f>
        <v>0</v>
      </c>
      <c r="K77">
        <f>'LE MANS SP &amp; GT'!K9</f>
        <v>0</v>
      </c>
      <c r="L77">
        <f>'LE MANS SP &amp; GT'!L9</f>
        <v>0</v>
      </c>
      <c r="M77">
        <f>'LE MANS SP &amp; GT'!M9</f>
        <v>0</v>
      </c>
      <c r="N77">
        <f>'LE MANS SP &amp; GT'!N9</f>
        <v>0</v>
      </c>
      <c r="O77">
        <f>'LE MANS SP &amp; GT'!O9</f>
        <v>0</v>
      </c>
      <c r="P77">
        <f>'LE MANS SP &amp; GT'!P9</f>
        <v>4.5</v>
      </c>
      <c r="Q77">
        <f>'LE MANS SP &amp; GT'!Q9</f>
        <v>4.5</v>
      </c>
      <c r="R77">
        <f>'LE MANS SP &amp; GT'!R9</f>
        <v>0</v>
      </c>
      <c r="S77">
        <f>'LE MANS SP &amp; GT'!S9</f>
        <v>0</v>
      </c>
      <c r="T77">
        <f>'LE MANS SP &amp; GT'!T9</f>
        <v>0</v>
      </c>
      <c r="U77">
        <f>'LE MANS SP &amp; GT'!U9</f>
        <v>0</v>
      </c>
      <c r="V77">
        <f>'LE MANS SP &amp; GT'!V9</f>
        <v>0</v>
      </c>
      <c r="W77">
        <f>'LE MANS SP &amp; GT'!W9</f>
        <v>0</v>
      </c>
      <c r="X77">
        <f>'LE MANS SP &amp; GT'!X9</f>
        <v>0</v>
      </c>
      <c r="Y77">
        <f>'LE MANS SP &amp; GT'!Y9</f>
        <v>11</v>
      </c>
      <c r="Z77">
        <f>'LE MANS SP &amp; GT'!Z9</f>
        <v>0</v>
      </c>
      <c r="AA77">
        <f>'LE MANS SP &amp; GT'!AA9</f>
        <v>2</v>
      </c>
      <c r="AB77" t="b">
        <f t="shared" si="14"/>
        <v>0</v>
      </c>
      <c r="AC77" t="b">
        <f t="shared" si="15"/>
        <v>0</v>
      </c>
      <c r="AD77" t="b">
        <f t="shared" si="16"/>
        <v>0</v>
      </c>
      <c r="AE77" t="b">
        <f t="shared" si="17"/>
        <v>0</v>
      </c>
      <c r="AF77" t="b">
        <f t="shared" si="18"/>
        <v>0</v>
      </c>
      <c r="AG77" t="b">
        <f t="shared" si="19"/>
        <v>0</v>
      </c>
      <c r="AH77" t="b">
        <f t="shared" si="20"/>
        <v>1</v>
      </c>
    </row>
    <row r="78" spans="1:34" x14ac:dyDescent="0.25">
      <c r="A78">
        <f>'LE MANS SP &amp; GT'!A14</f>
        <v>1</v>
      </c>
      <c r="B78" t="str">
        <f>'LE MANS SP &amp; GT'!B14</f>
        <v>Chad Ten Doeschate</v>
      </c>
      <c r="C78">
        <f>'LE MANS SP &amp; GT'!C14</f>
        <v>1650</v>
      </c>
      <c r="D78" t="str">
        <f>'LE MANS SP &amp; GT'!D14</f>
        <v>SGT B</v>
      </c>
      <c r="E78">
        <f>'LE MANS SP &amp; GT'!E14</f>
        <v>74</v>
      </c>
      <c r="F78">
        <f>'LE MANS SP &amp; GT'!F14</f>
        <v>0</v>
      </c>
      <c r="G78">
        <f>'LE MANS SP &amp; GT'!G14</f>
        <v>0</v>
      </c>
      <c r="H78" t="str">
        <f>'LE MANS SP &amp; GT'!H14</f>
        <v>DNF</v>
      </c>
      <c r="I78">
        <f>'LE MANS SP &amp; GT'!I14</f>
        <v>0</v>
      </c>
      <c r="J78">
        <f>'LE MANS SP &amp; GT'!J14</f>
        <v>0</v>
      </c>
      <c r="K78">
        <f>'LE MANS SP &amp; GT'!K14</f>
        <v>0</v>
      </c>
      <c r="L78">
        <f>'LE MANS SP &amp; GT'!L14</f>
        <v>0</v>
      </c>
      <c r="M78">
        <f>'LE MANS SP &amp; GT'!M14</f>
        <v>0</v>
      </c>
      <c r="N78">
        <f>'LE MANS SP &amp; GT'!N14</f>
        <v>4.5</v>
      </c>
      <c r="O78">
        <f>'LE MANS SP &amp; GT'!O14</f>
        <v>4.5</v>
      </c>
      <c r="P78">
        <f>'LE MANS SP &amp; GT'!P14</f>
        <v>0</v>
      </c>
      <c r="Q78">
        <f>'LE MANS SP &amp; GT'!Q14</f>
        <v>0</v>
      </c>
      <c r="R78">
        <f>'LE MANS SP &amp; GT'!R14</f>
        <v>0</v>
      </c>
      <c r="S78">
        <f>'LE MANS SP &amp; GT'!S14</f>
        <v>0</v>
      </c>
      <c r="T78">
        <f>'LE MANS SP &amp; GT'!T14</f>
        <v>0</v>
      </c>
      <c r="U78">
        <f>'LE MANS SP &amp; GT'!U14</f>
        <v>0</v>
      </c>
      <c r="V78">
        <f>'LE MANS SP &amp; GT'!V14</f>
        <v>0</v>
      </c>
      <c r="W78">
        <f>'LE MANS SP &amp; GT'!W14</f>
        <v>0</v>
      </c>
      <c r="X78">
        <f>'LE MANS SP &amp; GT'!X14</f>
        <v>10</v>
      </c>
      <c r="Y78">
        <f>'LE MANS SP &amp; GT'!Y14</f>
        <v>19</v>
      </c>
      <c r="Z78">
        <f>'LE MANS SP &amp; GT'!Z14</f>
        <v>0</v>
      </c>
      <c r="AA78">
        <f>'LE MANS SP &amp; GT'!AA14</f>
        <v>2</v>
      </c>
      <c r="AB78" t="b">
        <f t="shared" si="14"/>
        <v>0</v>
      </c>
      <c r="AC78" t="b">
        <f t="shared" si="15"/>
        <v>0</v>
      </c>
      <c r="AD78" t="b">
        <f t="shared" si="16"/>
        <v>0</v>
      </c>
      <c r="AE78" t="b">
        <f t="shared" si="17"/>
        <v>0</v>
      </c>
      <c r="AF78" t="b">
        <f t="shared" si="18"/>
        <v>0</v>
      </c>
      <c r="AG78" t="b">
        <f t="shared" si="19"/>
        <v>0</v>
      </c>
      <c r="AH78" t="b">
        <f t="shared" si="20"/>
        <v>1</v>
      </c>
    </row>
    <row r="79" spans="1:34" x14ac:dyDescent="0.25">
      <c r="A79">
        <f>'LE MANS SP &amp; GT'!A18</f>
        <v>5</v>
      </c>
      <c r="B79" t="str">
        <f>'LE MANS SP &amp; GT'!B18</f>
        <v>Djurk Venter</v>
      </c>
      <c r="C79">
        <f>'LE MANS SP &amp; GT'!C18</f>
        <v>0</v>
      </c>
      <c r="D79" t="str">
        <f>'LE MANS SP &amp; GT'!D18</f>
        <v>SGT B</v>
      </c>
      <c r="E79">
        <f>'LE MANS SP &amp; GT'!E18</f>
        <v>24</v>
      </c>
      <c r="F79">
        <f>'LE MANS SP &amp; GT'!F18</f>
        <v>0</v>
      </c>
      <c r="G79">
        <f>'LE MANS SP &amp; GT'!G18</f>
        <v>0</v>
      </c>
      <c r="H79" t="str">
        <f>'LE MANS SP &amp; GT'!H18</f>
        <v>DNF</v>
      </c>
      <c r="I79">
        <f>'LE MANS SP &amp; GT'!I18</f>
        <v>0</v>
      </c>
      <c r="J79">
        <f>'LE MANS SP &amp; GT'!J18</f>
        <v>0</v>
      </c>
      <c r="K79">
        <f>'LE MANS SP &amp; GT'!K18</f>
        <v>0</v>
      </c>
      <c r="L79">
        <f>'LE MANS SP &amp; GT'!L18</f>
        <v>0</v>
      </c>
      <c r="M79">
        <f>'LE MANS SP &amp; GT'!M18</f>
        <v>0</v>
      </c>
      <c r="N79">
        <f>'LE MANS SP &amp; GT'!N18</f>
        <v>0</v>
      </c>
      <c r="O79">
        <f>'LE MANS SP &amp; GT'!O18</f>
        <v>0</v>
      </c>
      <c r="P79">
        <f>'LE MANS SP &amp; GT'!P18</f>
        <v>0</v>
      </c>
      <c r="Q79">
        <f>'LE MANS SP &amp; GT'!Q18</f>
        <v>0</v>
      </c>
      <c r="R79">
        <f>'LE MANS SP &amp; GT'!R18</f>
        <v>0</v>
      </c>
      <c r="S79">
        <f>'LE MANS SP &amp; GT'!S18</f>
        <v>0</v>
      </c>
      <c r="T79">
        <f>'LE MANS SP &amp; GT'!T18</f>
        <v>0</v>
      </c>
      <c r="U79">
        <f>'LE MANS SP &amp; GT'!U18</f>
        <v>0</v>
      </c>
      <c r="V79">
        <f>'LE MANS SP &amp; GT'!V18</f>
        <v>0</v>
      </c>
      <c r="W79">
        <f>'LE MANS SP &amp; GT'!W18</f>
        <v>0</v>
      </c>
      <c r="X79">
        <f>'LE MANS SP &amp; GT'!X18</f>
        <v>0</v>
      </c>
      <c r="Y79">
        <f>'LE MANS SP &amp; GT'!Y18</f>
        <v>0</v>
      </c>
      <c r="Z79">
        <f>'LE MANS SP &amp; GT'!Z18</f>
        <v>0</v>
      </c>
      <c r="AA79">
        <f>'LE MANS SP &amp; GT'!AA18</f>
        <v>0</v>
      </c>
      <c r="AB79" t="b">
        <f t="shared" si="14"/>
        <v>0</v>
      </c>
      <c r="AC79" t="b">
        <f t="shared" si="15"/>
        <v>0</v>
      </c>
      <c r="AD79" t="b">
        <f t="shared" si="16"/>
        <v>0</v>
      </c>
      <c r="AE79" t="b">
        <f t="shared" si="17"/>
        <v>0</v>
      </c>
      <c r="AF79" t="b">
        <f t="shared" si="18"/>
        <v>0</v>
      </c>
      <c r="AG79" t="b">
        <f t="shared" si="19"/>
        <v>0</v>
      </c>
      <c r="AH79" t="b">
        <f t="shared" si="20"/>
        <v>1</v>
      </c>
    </row>
    <row r="80" spans="1:34" x14ac:dyDescent="0.25">
      <c r="A80">
        <f>'LE MANS SP &amp; GT'!A17</f>
        <v>4</v>
      </c>
      <c r="B80" t="str">
        <f>'LE MANS SP &amp; GT'!B17</f>
        <v>Josh Dovey</v>
      </c>
      <c r="C80">
        <f>'LE MANS SP &amp; GT'!C17</f>
        <v>1503</v>
      </c>
      <c r="D80" t="str">
        <f>'LE MANS SP &amp; GT'!D17</f>
        <v>SGT B</v>
      </c>
      <c r="E80">
        <f>'LE MANS SP &amp; GT'!E17</f>
        <v>26</v>
      </c>
      <c r="F80">
        <f>'LE MANS SP &amp; GT'!F17</f>
        <v>0</v>
      </c>
      <c r="G80">
        <f>'LE MANS SP &amp; GT'!G17</f>
        <v>0</v>
      </c>
      <c r="H80" t="str">
        <f>'LE MANS SP &amp; GT'!H17</f>
        <v>DNF</v>
      </c>
      <c r="I80">
        <f>'LE MANS SP &amp; GT'!I17</f>
        <v>0</v>
      </c>
      <c r="J80">
        <f>'LE MANS SP &amp; GT'!J17</f>
        <v>0</v>
      </c>
      <c r="K80">
        <f>'LE MANS SP &amp; GT'!K17</f>
        <v>0</v>
      </c>
      <c r="L80">
        <f>'LE MANS SP &amp; GT'!L17</f>
        <v>0</v>
      </c>
      <c r="M80">
        <f>'LE MANS SP &amp; GT'!M17</f>
        <v>0</v>
      </c>
      <c r="N80">
        <f>'LE MANS SP &amp; GT'!N17</f>
        <v>0</v>
      </c>
      <c r="O80">
        <f>'LE MANS SP &amp; GT'!O17</f>
        <v>0</v>
      </c>
      <c r="P80">
        <f>'LE MANS SP &amp; GT'!P17</f>
        <v>0</v>
      </c>
      <c r="Q80">
        <f>'LE MANS SP &amp; GT'!Q17</f>
        <v>0</v>
      </c>
      <c r="R80">
        <f>'LE MANS SP &amp; GT'!R17</f>
        <v>0</v>
      </c>
      <c r="S80">
        <f>'LE MANS SP &amp; GT'!S17</f>
        <v>0</v>
      </c>
      <c r="T80">
        <f>'LE MANS SP &amp; GT'!T17</f>
        <v>0</v>
      </c>
      <c r="U80">
        <f>'LE MANS SP &amp; GT'!U17</f>
        <v>0</v>
      </c>
      <c r="V80">
        <f>'LE MANS SP &amp; GT'!V17</f>
        <v>0</v>
      </c>
      <c r="W80">
        <f>'LE MANS SP &amp; GT'!W17</f>
        <v>0</v>
      </c>
      <c r="X80">
        <f>'LE MANS SP &amp; GT'!X17</f>
        <v>0</v>
      </c>
      <c r="Y80">
        <f>'LE MANS SP &amp; GT'!Y17</f>
        <v>0</v>
      </c>
      <c r="Z80">
        <f>'LE MANS SP &amp; GT'!Z17</f>
        <v>0</v>
      </c>
      <c r="AA80">
        <f>'LE MANS SP &amp; GT'!AA17</f>
        <v>0</v>
      </c>
      <c r="AB80" t="b">
        <f t="shared" si="14"/>
        <v>0</v>
      </c>
      <c r="AC80" t="b">
        <f t="shared" si="15"/>
        <v>0</v>
      </c>
      <c r="AD80" t="b">
        <f t="shared" si="16"/>
        <v>0</v>
      </c>
      <c r="AE80" t="b">
        <f t="shared" si="17"/>
        <v>0</v>
      </c>
      <c r="AF80" t="b">
        <f t="shared" si="18"/>
        <v>0</v>
      </c>
      <c r="AG80" t="b">
        <f t="shared" si="19"/>
        <v>0</v>
      </c>
      <c r="AH80" t="b">
        <f t="shared" si="20"/>
        <v>1</v>
      </c>
    </row>
    <row r="81" spans="1:34" x14ac:dyDescent="0.25">
      <c r="A81">
        <f>'LE MANS SP &amp; GT'!A15</f>
        <v>2</v>
      </c>
      <c r="B81" t="str">
        <f>'LE MANS SP &amp; GT'!B15</f>
        <v>Peter/ Paige Lindenberg</v>
      </c>
      <c r="C81">
        <f>'LE MANS SP &amp; GT'!C15</f>
        <v>0</v>
      </c>
      <c r="D81" t="str">
        <f>'LE MANS SP &amp; GT'!D15</f>
        <v>SGT B</v>
      </c>
      <c r="E81">
        <f>'LE MANS SP &amp; GT'!E15</f>
        <v>23</v>
      </c>
      <c r="F81">
        <f>'LE MANS SP &amp; GT'!F15</f>
        <v>0</v>
      </c>
      <c r="G81">
        <f>'LE MANS SP &amp; GT'!G15</f>
        <v>0</v>
      </c>
      <c r="H81">
        <f>'LE MANS SP &amp; GT'!H15</f>
        <v>9</v>
      </c>
      <c r="I81">
        <f>'LE MANS SP &amp; GT'!I15</f>
        <v>0</v>
      </c>
      <c r="J81" t="str">
        <f>'LE MANS SP &amp; GT'!J15</f>
        <v>DNF</v>
      </c>
      <c r="K81">
        <f>'LE MANS SP &amp; GT'!K15</f>
        <v>0</v>
      </c>
      <c r="L81">
        <f>'LE MANS SP &amp; GT'!L15</f>
        <v>0</v>
      </c>
      <c r="M81">
        <f>'LE MANS SP &amp; GT'!M15</f>
        <v>0</v>
      </c>
      <c r="N81">
        <f>'LE MANS SP &amp; GT'!N15</f>
        <v>0</v>
      </c>
      <c r="O81">
        <f>'LE MANS SP &amp; GT'!O15</f>
        <v>0</v>
      </c>
      <c r="P81">
        <f>'LE MANS SP &amp; GT'!P15</f>
        <v>0</v>
      </c>
      <c r="Q81">
        <f>'LE MANS SP &amp; GT'!Q15</f>
        <v>0</v>
      </c>
      <c r="R81">
        <f>'LE MANS SP &amp; GT'!R15</f>
        <v>0</v>
      </c>
      <c r="S81">
        <f>'LE MANS SP &amp; GT'!S15</f>
        <v>0</v>
      </c>
      <c r="T81">
        <f>'LE MANS SP &amp; GT'!T15</f>
        <v>0</v>
      </c>
      <c r="U81">
        <f>'LE MANS SP &amp; GT'!U15</f>
        <v>0</v>
      </c>
      <c r="V81">
        <f>'LE MANS SP &amp; GT'!V15</f>
        <v>0</v>
      </c>
      <c r="W81">
        <f>'LE MANS SP &amp; GT'!W15</f>
        <v>0</v>
      </c>
      <c r="X81">
        <f>'LE MANS SP &amp; GT'!X15</f>
        <v>0</v>
      </c>
      <c r="Y81">
        <f>'LE MANS SP &amp; GT'!Y15</f>
        <v>9</v>
      </c>
      <c r="Z81">
        <f>'LE MANS SP &amp; GT'!Z15</f>
        <v>0</v>
      </c>
      <c r="AA81">
        <f>'LE MANS SP &amp; GT'!AA15</f>
        <v>1</v>
      </c>
      <c r="AB81" t="b">
        <f t="shared" si="14"/>
        <v>0</v>
      </c>
      <c r="AC81" t="b">
        <f t="shared" si="15"/>
        <v>0</v>
      </c>
      <c r="AD81" t="b">
        <f t="shared" si="16"/>
        <v>0</v>
      </c>
      <c r="AE81" t="b">
        <f t="shared" si="17"/>
        <v>0</v>
      </c>
      <c r="AF81" t="b">
        <f t="shared" si="18"/>
        <v>0</v>
      </c>
      <c r="AG81" t="b">
        <f t="shared" si="19"/>
        <v>0</v>
      </c>
      <c r="AH81" t="b">
        <f t="shared" si="20"/>
        <v>1</v>
      </c>
    </row>
    <row r="82" spans="1:34" x14ac:dyDescent="0.25">
      <c r="A82">
        <f>'LE MANS SP &amp; GT'!A16</f>
        <v>3</v>
      </c>
      <c r="B82" t="str">
        <f>'LE MANS SP &amp; GT'!B16</f>
        <v>Thomas Falkiner</v>
      </c>
      <c r="C82">
        <f>'LE MANS SP &amp; GT'!C16</f>
        <v>0</v>
      </c>
      <c r="D82" t="str">
        <f>'LE MANS SP &amp; GT'!D16</f>
        <v>SGT B</v>
      </c>
      <c r="E82">
        <f>'LE MANS SP &amp; GT'!E16</f>
        <v>111</v>
      </c>
      <c r="F82">
        <f>'LE MANS SP &amp; GT'!F16</f>
        <v>0</v>
      </c>
      <c r="G82">
        <f>'LE MANS SP &amp; GT'!G16</f>
        <v>0</v>
      </c>
      <c r="H82">
        <f>'LE MANS SP &amp; GT'!H16</f>
        <v>6</v>
      </c>
      <c r="I82">
        <f>'LE MANS SP &amp; GT'!I16</f>
        <v>0</v>
      </c>
      <c r="J82">
        <f>'LE MANS SP &amp; GT'!J16</f>
        <v>0</v>
      </c>
      <c r="K82">
        <f>'LE MANS SP &amp; GT'!K16</f>
        <v>0</v>
      </c>
      <c r="L82">
        <f>'LE MANS SP &amp; GT'!L16</f>
        <v>0</v>
      </c>
      <c r="M82">
        <f>'LE MANS SP &amp; GT'!M16</f>
        <v>0</v>
      </c>
      <c r="N82">
        <f>'LE MANS SP &amp; GT'!N16</f>
        <v>0</v>
      </c>
      <c r="O82">
        <f>'LE MANS SP &amp; GT'!O16</f>
        <v>0</v>
      </c>
      <c r="P82">
        <f>'LE MANS SP &amp; GT'!P16</f>
        <v>0</v>
      </c>
      <c r="Q82">
        <f>'LE MANS SP &amp; GT'!Q16</f>
        <v>0</v>
      </c>
      <c r="R82">
        <f>'LE MANS SP &amp; GT'!R16</f>
        <v>0</v>
      </c>
      <c r="S82">
        <f>'LE MANS SP &amp; GT'!S16</f>
        <v>0</v>
      </c>
      <c r="T82">
        <f>'LE MANS SP &amp; GT'!T16</f>
        <v>0</v>
      </c>
      <c r="U82">
        <f>'LE MANS SP &amp; GT'!U16</f>
        <v>0</v>
      </c>
      <c r="V82">
        <f>'LE MANS SP &amp; GT'!V16</f>
        <v>0</v>
      </c>
      <c r="W82">
        <f>'LE MANS SP &amp; GT'!W16</f>
        <v>0</v>
      </c>
      <c r="X82">
        <f>'LE MANS SP &amp; GT'!X16</f>
        <v>0</v>
      </c>
      <c r="Y82">
        <f>'LE MANS SP &amp; GT'!Y16</f>
        <v>6</v>
      </c>
      <c r="Z82">
        <f>'LE MANS SP &amp; GT'!Z16</f>
        <v>0</v>
      </c>
      <c r="AA82">
        <f>'LE MANS SP &amp; GT'!AA16</f>
        <v>0</v>
      </c>
      <c r="AB82" t="b">
        <f t="shared" si="14"/>
        <v>0</v>
      </c>
      <c r="AC82" t="b">
        <f t="shared" si="15"/>
        <v>0</v>
      </c>
      <c r="AD82" t="b">
        <f t="shared" si="16"/>
        <v>0</v>
      </c>
      <c r="AE82" t="b">
        <f t="shared" si="17"/>
        <v>0</v>
      </c>
      <c r="AF82" t="b">
        <f t="shared" si="18"/>
        <v>0</v>
      </c>
      <c r="AG82" t="b">
        <f t="shared" si="19"/>
        <v>0</v>
      </c>
      <c r="AH82" t="b">
        <f t="shared" si="20"/>
        <v>1</v>
      </c>
    </row>
    <row r="83" spans="1:34" x14ac:dyDescent="0.25">
      <c r="A83">
        <f>'LE MANS SP &amp; GT'!A21</f>
        <v>2</v>
      </c>
      <c r="B83" t="str">
        <f>'LE MANS SP &amp; GT'!B21</f>
        <v>Allan Garrow</v>
      </c>
      <c r="C83">
        <f>'LE MANS SP &amp; GT'!C21</f>
        <v>1075</v>
      </c>
      <c r="D83" t="str">
        <f>'LE MANS SP &amp; GT'!D21</f>
        <v>SGT C</v>
      </c>
      <c r="E83">
        <f>'LE MANS SP &amp; GT'!E21</f>
        <v>31</v>
      </c>
      <c r="F83">
        <f>'LE MANS SP &amp; GT'!F21</f>
        <v>0</v>
      </c>
      <c r="G83">
        <f>'LE MANS SP &amp; GT'!G21</f>
        <v>0</v>
      </c>
      <c r="H83">
        <f>'LE MANS SP &amp; GT'!H21</f>
        <v>6</v>
      </c>
      <c r="I83">
        <f>'LE MANS SP &amp; GT'!I21</f>
        <v>0</v>
      </c>
      <c r="J83">
        <f>'LE MANS SP &amp; GT'!J21</f>
        <v>0</v>
      </c>
      <c r="K83">
        <f>'LE MANS SP &amp; GT'!K21</f>
        <v>0</v>
      </c>
      <c r="L83">
        <f>'LE MANS SP &amp; GT'!L21</f>
        <v>0</v>
      </c>
      <c r="M83">
        <f>'LE MANS SP &amp; GT'!M21</f>
        <v>0</v>
      </c>
      <c r="N83">
        <f>'LE MANS SP &amp; GT'!N21</f>
        <v>0</v>
      </c>
      <c r="O83">
        <f>'LE MANS SP &amp; GT'!O21</f>
        <v>0</v>
      </c>
      <c r="P83">
        <f>'LE MANS SP &amp; GT'!P21</f>
        <v>0</v>
      </c>
      <c r="Q83">
        <f>'LE MANS SP &amp; GT'!Q21</f>
        <v>0</v>
      </c>
      <c r="R83">
        <f>'LE MANS SP &amp; GT'!R21</f>
        <v>0</v>
      </c>
      <c r="S83">
        <f>'LE MANS SP &amp; GT'!S21</f>
        <v>0</v>
      </c>
      <c r="T83">
        <f>'LE MANS SP &amp; GT'!T21</f>
        <v>0</v>
      </c>
      <c r="U83">
        <f>'LE MANS SP &amp; GT'!U21</f>
        <v>0</v>
      </c>
      <c r="V83">
        <f>'LE MANS SP &amp; GT'!V21</f>
        <v>0</v>
      </c>
      <c r="W83">
        <f>'LE MANS SP &amp; GT'!W21</f>
        <v>0</v>
      </c>
      <c r="X83">
        <f>'LE MANS SP &amp; GT'!X21</f>
        <v>0</v>
      </c>
      <c r="Y83">
        <f>'LE MANS SP &amp; GT'!Y21</f>
        <v>6</v>
      </c>
      <c r="Z83">
        <f>'LE MANS SP &amp; GT'!Z21</f>
        <v>0</v>
      </c>
      <c r="AA83">
        <f>'LE MANS SP &amp; GT'!AA21</f>
        <v>0</v>
      </c>
      <c r="AB83" t="b">
        <f t="shared" si="14"/>
        <v>0</v>
      </c>
      <c r="AC83" t="b">
        <f t="shared" si="15"/>
        <v>0</v>
      </c>
      <c r="AD83" t="b">
        <f t="shared" si="16"/>
        <v>0</v>
      </c>
      <c r="AE83" t="b">
        <f t="shared" si="17"/>
        <v>0</v>
      </c>
      <c r="AF83" t="b">
        <f t="shared" si="18"/>
        <v>0</v>
      </c>
      <c r="AG83" t="b">
        <f t="shared" si="19"/>
        <v>0</v>
      </c>
      <c r="AH83" t="b">
        <f t="shared" si="20"/>
        <v>1</v>
      </c>
    </row>
    <row r="84" spans="1:34" x14ac:dyDescent="0.25">
      <c r="A84">
        <f>'LE MANS SP &amp; GT'!A23</f>
        <v>4</v>
      </c>
      <c r="B84" t="str">
        <f>'LE MANS SP &amp; GT'!B23</f>
        <v>Chris/ Nic Clarke</v>
      </c>
      <c r="C84" t="str">
        <f>'LE MANS SP &amp; GT'!C23</f>
        <v>1523/2269</v>
      </c>
      <c r="D84" t="str">
        <f>'LE MANS SP &amp; GT'!D23</f>
        <v>SGT C</v>
      </c>
      <c r="E84">
        <f>'LE MANS SP &amp; GT'!E23</f>
        <v>44</v>
      </c>
      <c r="F84">
        <f>'LE MANS SP &amp; GT'!F23</f>
        <v>0</v>
      </c>
      <c r="G84">
        <f>'LE MANS SP &amp; GT'!G23</f>
        <v>0</v>
      </c>
      <c r="H84" t="str">
        <f>'LE MANS SP &amp; GT'!H23</f>
        <v>DNF</v>
      </c>
      <c r="I84">
        <f>'LE MANS SP &amp; GT'!I23</f>
        <v>0</v>
      </c>
      <c r="J84">
        <f>'LE MANS SP &amp; GT'!J23</f>
        <v>0</v>
      </c>
      <c r="K84">
        <f>'LE MANS SP &amp; GT'!K23</f>
        <v>0</v>
      </c>
      <c r="L84">
        <f>'LE MANS SP &amp; GT'!L23</f>
        <v>0</v>
      </c>
      <c r="M84">
        <f>'LE MANS SP &amp; GT'!M23</f>
        <v>0</v>
      </c>
      <c r="N84">
        <f>'LE MANS SP &amp; GT'!N23</f>
        <v>0</v>
      </c>
      <c r="O84">
        <f>'LE MANS SP &amp; GT'!O23</f>
        <v>0</v>
      </c>
      <c r="P84">
        <f>'LE MANS SP &amp; GT'!P23</f>
        <v>0</v>
      </c>
      <c r="Q84">
        <f>'LE MANS SP &amp; GT'!Q23</f>
        <v>0</v>
      </c>
      <c r="R84">
        <f>'LE MANS SP &amp; GT'!R23</f>
        <v>0</v>
      </c>
      <c r="S84">
        <f>'LE MANS SP &amp; GT'!S23</f>
        <v>0</v>
      </c>
      <c r="T84">
        <f>'LE MANS SP &amp; GT'!T23</f>
        <v>0</v>
      </c>
      <c r="U84">
        <f>'LE MANS SP &amp; GT'!U23</f>
        <v>0</v>
      </c>
      <c r="V84">
        <f>'LE MANS SP &amp; GT'!V23</f>
        <v>0</v>
      </c>
      <c r="W84">
        <f>'LE MANS SP &amp; GT'!W23</f>
        <v>0</v>
      </c>
      <c r="X84">
        <f>'LE MANS SP &amp; GT'!X23</f>
        <v>0</v>
      </c>
      <c r="Y84">
        <f>'LE MANS SP &amp; GT'!Y23</f>
        <v>0</v>
      </c>
      <c r="Z84">
        <f>'LE MANS SP &amp; GT'!Z23</f>
        <v>0</v>
      </c>
      <c r="AA84">
        <f>'LE MANS SP &amp; GT'!AA23</f>
        <v>0</v>
      </c>
      <c r="AB84" t="b">
        <f t="shared" si="14"/>
        <v>0</v>
      </c>
      <c r="AC84" t="b">
        <f t="shared" si="15"/>
        <v>0</v>
      </c>
      <c r="AD84" t="b">
        <f t="shared" si="16"/>
        <v>0</v>
      </c>
      <c r="AE84" t="b">
        <f t="shared" si="17"/>
        <v>0</v>
      </c>
      <c r="AF84" t="b">
        <f t="shared" si="18"/>
        <v>0</v>
      </c>
      <c r="AG84" t="b">
        <f t="shared" si="19"/>
        <v>0</v>
      </c>
      <c r="AH84" t="b">
        <f t="shared" si="20"/>
        <v>1</v>
      </c>
    </row>
    <row r="85" spans="1:34" x14ac:dyDescent="0.25">
      <c r="A85">
        <f>'LE MANS SP &amp; GT'!A20</f>
        <v>1</v>
      </c>
      <c r="B85" t="str">
        <f>'LE MANS SP &amp; GT'!B20</f>
        <v>Johan de Bruyn</v>
      </c>
      <c r="C85">
        <f>'LE MANS SP &amp; GT'!C20</f>
        <v>3513</v>
      </c>
      <c r="D85" t="str">
        <f>'LE MANS SP &amp; GT'!D20</f>
        <v>SGT C</v>
      </c>
      <c r="E85">
        <f>'LE MANS SP &amp; GT'!E20</f>
        <v>167</v>
      </c>
      <c r="F85">
        <f>'LE MANS SP &amp; GT'!F20</f>
        <v>0</v>
      </c>
      <c r="G85">
        <f>'LE MANS SP &amp; GT'!G20</f>
        <v>0</v>
      </c>
      <c r="H85">
        <f>'LE MANS SP &amp; GT'!H20</f>
        <v>9</v>
      </c>
      <c r="I85">
        <f>'LE MANS SP &amp; GT'!I20</f>
        <v>0</v>
      </c>
      <c r="J85" t="str">
        <f>'LE MANS SP &amp; GT'!J20</f>
        <v>4.5</v>
      </c>
      <c r="K85">
        <f>'LE MANS SP &amp; GT'!K20</f>
        <v>0</v>
      </c>
      <c r="L85">
        <f>'LE MANS SP &amp; GT'!L20</f>
        <v>0</v>
      </c>
      <c r="M85">
        <f>'LE MANS SP &amp; GT'!M20</f>
        <v>0</v>
      </c>
      <c r="N85">
        <f>'LE MANS SP &amp; GT'!N20</f>
        <v>0</v>
      </c>
      <c r="O85">
        <f>'LE MANS SP &amp; GT'!O20</f>
        <v>0</v>
      </c>
      <c r="P85">
        <f>'LE MANS SP &amp; GT'!P20</f>
        <v>0</v>
      </c>
      <c r="Q85">
        <f>'LE MANS SP &amp; GT'!Q20</f>
        <v>0</v>
      </c>
      <c r="R85">
        <f>'LE MANS SP &amp; GT'!R20</f>
        <v>0</v>
      </c>
      <c r="S85">
        <f>'LE MANS SP &amp; GT'!S20</f>
        <v>0</v>
      </c>
      <c r="T85">
        <f>'LE MANS SP &amp; GT'!T20</f>
        <v>0</v>
      </c>
      <c r="U85">
        <f>'LE MANS SP &amp; GT'!U20</f>
        <v>0</v>
      </c>
      <c r="V85">
        <f>'LE MANS SP &amp; GT'!V20</f>
        <v>0</v>
      </c>
      <c r="W85">
        <f>'LE MANS SP &amp; GT'!W20</f>
        <v>0</v>
      </c>
      <c r="X85">
        <f>'LE MANS SP &amp; GT'!X20</f>
        <v>0</v>
      </c>
      <c r="Y85">
        <f>'LE MANS SP &amp; GT'!Y20</f>
        <v>9</v>
      </c>
      <c r="Z85">
        <f>'LE MANS SP &amp; GT'!Z20</f>
        <v>0</v>
      </c>
      <c r="AA85">
        <f>'LE MANS SP &amp; GT'!AA20</f>
        <v>2</v>
      </c>
      <c r="AB85" t="b">
        <f t="shared" si="14"/>
        <v>0</v>
      </c>
      <c r="AC85" t="b">
        <f t="shared" si="15"/>
        <v>0</v>
      </c>
      <c r="AD85" t="b">
        <f t="shared" si="16"/>
        <v>0</v>
      </c>
      <c r="AE85" t="b">
        <f t="shared" si="17"/>
        <v>0</v>
      </c>
      <c r="AF85" t="b">
        <f t="shared" si="18"/>
        <v>0</v>
      </c>
      <c r="AG85" t="b">
        <f t="shared" si="19"/>
        <v>0</v>
      </c>
      <c r="AH85" t="b">
        <f t="shared" si="20"/>
        <v>1</v>
      </c>
    </row>
    <row r="86" spans="1:34" x14ac:dyDescent="0.25">
      <c r="A86">
        <f>'LE MANS SP &amp; GT'!A22</f>
        <v>3</v>
      </c>
      <c r="B86" t="str">
        <f>'LE MANS SP &amp; GT'!B22</f>
        <v>Kobus Brits</v>
      </c>
      <c r="C86">
        <f>'LE MANS SP &amp; GT'!C22</f>
        <v>1137</v>
      </c>
      <c r="D86" t="str">
        <f>'LE MANS SP &amp; GT'!D22</f>
        <v>SGT C</v>
      </c>
      <c r="E86">
        <f>'LE MANS SP &amp; GT'!E22</f>
        <v>901</v>
      </c>
      <c r="F86">
        <f>'LE MANS SP &amp; GT'!F22</f>
        <v>0</v>
      </c>
      <c r="G86">
        <f>'LE MANS SP &amp; GT'!G22</f>
        <v>0</v>
      </c>
      <c r="H86">
        <f>'LE MANS SP &amp; GT'!H22</f>
        <v>4</v>
      </c>
      <c r="I86">
        <f>'LE MANS SP &amp; GT'!I22</f>
        <v>0</v>
      </c>
      <c r="J86">
        <f>'LE MANS SP &amp; GT'!J22</f>
        <v>0</v>
      </c>
      <c r="K86">
        <f>'LE MANS SP &amp; GT'!K22</f>
        <v>0</v>
      </c>
      <c r="L86">
        <f>'LE MANS SP &amp; GT'!L22</f>
        <v>0</v>
      </c>
      <c r="M86">
        <f>'LE MANS SP &amp; GT'!M22</f>
        <v>0</v>
      </c>
      <c r="N86">
        <f>'LE MANS SP &amp; GT'!N22</f>
        <v>0</v>
      </c>
      <c r="O86">
        <f>'LE MANS SP &amp; GT'!O22</f>
        <v>0</v>
      </c>
      <c r="P86">
        <f>'LE MANS SP &amp; GT'!P22</f>
        <v>0</v>
      </c>
      <c r="Q86">
        <f>'LE MANS SP &amp; GT'!Q22</f>
        <v>0</v>
      </c>
      <c r="R86">
        <f>'LE MANS SP &amp; GT'!R22</f>
        <v>0</v>
      </c>
      <c r="S86">
        <f>'LE MANS SP &amp; GT'!S22</f>
        <v>0</v>
      </c>
      <c r="T86">
        <f>'LE MANS SP &amp; GT'!T22</f>
        <v>0</v>
      </c>
      <c r="U86">
        <f>'LE MANS SP &amp; GT'!U22</f>
        <v>0</v>
      </c>
      <c r="V86">
        <f>'LE MANS SP &amp; GT'!V22</f>
        <v>0</v>
      </c>
      <c r="W86">
        <f>'LE MANS SP &amp; GT'!W22</f>
        <v>0</v>
      </c>
      <c r="X86">
        <f>'LE MANS SP &amp; GT'!X22</f>
        <v>0</v>
      </c>
      <c r="Y86">
        <f>'LE MANS SP &amp; GT'!Y22</f>
        <v>4</v>
      </c>
      <c r="Z86">
        <f>'LE MANS SP &amp; GT'!Z22</f>
        <v>0</v>
      </c>
      <c r="AA86">
        <f>'LE MANS SP &amp; GT'!AA22</f>
        <v>0</v>
      </c>
      <c r="AB86" t="b">
        <f t="shared" si="14"/>
        <v>0</v>
      </c>
      <c r="AC86" t="b">
        <f t="shared" si="15"/>
        <v>0</v>
      </c>
      <c r="AD86" t="b">
        <f t="shared" si="16"/>
        <v>0</v>
      </c>
      <c r="AE86" t="b">
        <f t="shared" si="17"/>
        <v>0</v>
      </c>
      <c r="AF86" t="b">
        <f t="shared" si="18"/>
        <v>0</v>
      </c>
      <c r="AG86" t="b">
        <f t="shared" si="19"/>
        <v>0</v>
      </c>
      <c r="AH86" t="b">
        <f t="shared" si="20"/>
        <v>1</v>
      </c>
    </row>
    <row r="87" spans="1:34" x14ac:dyDescent="0.25">
      <c r="A87">
        <f>ISP...TA!A35</f>
        <v>1</v>
      </c>
      <c r="B87" t="str">
        <f>ISP...TA!B35</f>
        <v>Chad Ten Doeschate</v>
      </c>
      <c r="C87">
        <f>ISP...TA!C35</f>
        <v>1650</v>
      </c>
      <c r="D87" t="str">
        <f>ISP...TA!D35</f>
        <v>TA</v>
      </c>
      <c r="E87">
        <f>ISP...TA!E35</f>
        <v>13</v>
      </c>
      <c r="F87">
        <f>ISP...TA!F35</f>
        <v>0</v>
      </c>
      <c r="G87">
        <f>ISP...TA!G35</f>
        <v>0</v>
      </c>
      <c r="H87">
        <f>ISP...TA!H35</f>
        <v>0</v>
      </c>
      <c r="I87">
        <f>ISP...TA!I35</f>
        <v>0</v>
      </c>
      <c r="J87" t="str">
        <f>ISP...TA!J35</f>
        <v>4.5</v>
      </c>
      <c r="K87" t="str">
        <f>ISP...TA!K35</f>
        <v>DNS</v>
      </c>
      <c r="L87">
        <f>ISP...TA!L35</f>
        <v>0</v>
      </c>
      <c r="M87">
        <f>ISP...TA!M35</f>
        <v>0</v>
      </c>
      <c r="N87">
        <f>ISP...TA!N35</f>
        <v>0</v>
      </c>
      <c r="O87">
        <f>ISP...TA!O35</f>
        <v>0</v>
      </c>
      <c r="P87">
        <f>ISP...TA!P35</f>
        <v>9</v>
      </c>
      <c r="Q87">
        <f>ISP...TA!Q35</f>
        <v>9</v>
      </c>
      <c r="R87">
        <f>ISP...TA!R35</f>
        <v>0</v>
      </c>
      <c r="S87">
        <f>ISP...TA!S35</f>
        <v>0</v>
      </c>
      <c r="T87">
        <f>ISP...TA!T35</f>
        <v>4.5</v>
      </c>
      <c r="U87">
        <f>ISP...TA!U35</f>
        <v>4.5</v>
      </c>
      <c r="V87">
        <f>ISP...TA!V35</f>
        <v>0</v>
      </c>
      <c r="W87">
        <f>ISP...TA!W35</f>
        <v>0</v>
      </c>
      <c r="X87" t="str">
        <f>ISP...TA!X35</f>
        <v>10</v>
      </c>
      <c r="Y87">
        <f>ISP...TA!Y35</f>
        <v>27</v>
      </c>
      <c r="Z87">
        <f>ISP...TA!Z35</f>
        <v>0</v>
      </c>
      <c r="AA87">
        <f>ISP...TA!AA35</f>
        <v>5</v>
      </c>
      <c r="AB87" t="b">
        <f t="shared" si="14"/>
        <v>0</v>
      </c>
      <c r="AC87" t="b">
        <f t="shared" si="15"/>
        <v>0</v>
      </c>
      <c r="AD87" t="b">
        <f t="shared" si="16"/>
        <v>0</v>
      </c>
      <c r="AE87" t="b">
        <f t="shared" si="17"/>
        <v>0</v>
      </c>
      <c r="AF87" t="b">
        <f t="shared" si="18"/>
        <v>0</v>
      </c>
      <c r="AG87" t="b">
        <f t="shared" si="19"/>
        <v>1</v>
      </c>
      <c r="AH87" t="b">
        <f t="shared" si="20"/>
        <v>0</v>
      </c>
    </row>
    <row r="88" spans="1:34" x14ac:dyDescent="0.25">
      <c r="A88">
        <f>ISP...TA!A36</f>
        <v>2</v>
      </c>
      <c r="B88" t="str">
        <f>ISP...TA!B36</f>
        <v>Louis Cloete</v>
      </c>
      <c r="C88">
        <f>ISP...TA!C36</f>
        <v>7801</v>
      </c>
      <c r="D88" t="str">
        <f>ISP...TA!D36</f>
        <v>TA</v>
      </c>
      <c r="E88">
        <f>ISP...TA!E36</f>
        <v>170</v>
      </c>
      <c r="F88">
        <f>ISP...TA!F36</f>
        <v>0</v>
      </c>
      <c r="G88">
        <f>ISP...TA!G36</f>
        <v>0</v>
      </c>
      <c r="H88">
        <f>ISP...TA!H36</f>
        <v>3</v>
      </c>
      <c r="I88">
        <f>ISP...TA!I36</f>
        <v>3</v>
      </c>
      <c r="J88">
        <f>ISP...TA!J36</f>
        <v>0</v>
      </c>
      <c r="K88">
        <f>ISP...TA!K36</f>
        <v>0</v>
      </c>
      <c r="L88">
        <f>ISP...TA!L36</f>
        <v>0</v>
      </c>
      <c r="M88">
        <f>ISP...TA!M36</f>
        <v>0</v>
      </c>
      <c r="N88">
        <f>ISP...TA!N36</f>
        <v>0</v>
      </c>
      <c r="O88">
        <f>ISP...TA!O36</f>
        <v>0</v>
      </c>
      <c r="P88">
        <f>ISP...TA!P36</f>
        <v>4</v>
      </c>
      <c r="Q88">
        <f>ISP...TA!Q36</f>
        <v>4</v>
      </c>
      <c r="R88">
        <f>ISP...TA!R36</f>
        <v>0</v>
      </c>
      <c r="S88">
        <f>ISP...TA!S36</f>
        <v>0</v>
      </c>
      <c r="T88">
        <f>ISP...TA!T36</f>
        <v>0</v>
      </c>
      <c r="U88">
        <f>ISP...TA!U36</f>
        <v>0</v>
      </c>
      <c r="V88">
        <f>ISP...TA!V36</f>
        <v>0</v>
      </c>
      <c r="W88">
        <f>ISP...TA!W36</f>
        <v>0</v>
      </c>
      <c r="X88">
        <f>ISP...TA!X36</f>
        <v>0</v>
      </c>
      <c r="Y88">
        <f>ISP...TA!Y36</f>
        <v>14</v>
      </c>
      <c r="Z88">
        <f>ISP...TA!Z36</f>
        <v>0</v>
      </c>
      <c r="AA88">
        <f>ISP...TA!AA36</f>
        <v>0</v>
      </c>
      <c r="AB88" t="b">
        <f t="shared" si="14"/>
        <v>0</v>
      </c>
      <c r="AC88" t="b">
        <f t="shared" si="15"/>
        <v>0</v>
      </c>
      <c r="AD88" t="b">
        <f t="shared" si="16"/>
        <v>0</v>
      </c>
      <c r="AE88" t="b">
        <f t="shared" si="17"/>
        <v>0</v>
      </c>
      <c r="AF88" t="b">
        <f t="shared" si="18"/>
        <v>0</v>
      </c>
      <c r="AG88" t="b">
        <f t="shared" si="19"/>
        <v>1</v>
      </c>
      <c r="AH88" t="b">
        <f t="shared" si="20"/>
        <v>0</v>
      </c>
    </row>
    <row r="89" spans="1:34" x14ac:dyDescent="0.25">
      <c r="A89">
        <f>ISP...TA!A37</f>
        <v>3</v>
      </c>
      <c r="B89" t="str">
        <f>ISP...TA!B37</f>
        <v>Niel Lobb</v>
      </c>
      <c r="C89">
        <f>ISP...TA!C37</f>
        <v>0</v>
      </c>
      <c r="D89" t="str">
        <f>ISP...TA!D37</f>
        <v>TA</v>
      </c>
      <c r="E89">
        <f>ISP...TA!E37</f>
        <v>15</v>
      </c>
      <c r="F89">
        <f>ISP...TA!F37</f>
        <v>0</v>
      </c>
      <c r="G89">
        <f>ISP...TA!G37</f>
        <v>0</v>
      </c>
      <c r="H89">
        <f>ISP...TA!H37</f>
        <v>0</v>
      </c>
      <c r="I89">
        <f>ISP...TA!I37</f>
        <v>0</v>
      </c>
      <c r="J89">
        <f>ISP...TA!J37</f>
        <v>0</v>
      </c>
      <c r="K89">
        <f>ISP...TA!K37</f>
        <v>0</v>
      </c>
      <c r="L89">
        <f>ISP...TA!L37</f>
        <v>0</v>
      </c>
      <c r="M89">
        <f>ISP...TA!M37</f>
        <v>0</v>
      </c>
      <c r="N89">
        <f>ISP...TA!N37</f>
        <v>0</v>
      </c>
      <c r="O89">
        <f>ISP...TA!O37</f>
        <v>0</v>
      </c>
      <c r="P89">
        <f>ISP...TA!P37</f>
        <v>6</v>
      </c>
      <c r="Q89">
        <f>ISP...TA!Q37</f>
        <v>6</v>
      </c>
      <c r="R89">
        <f>ISP...TA!R37</f>
        <v>0</v>
      </c>
      <c r="S89">
        <f>ISP...TA!S37</f>
        <v>0</v>
      </c>
      <c r="T89">
        <f>ISP...TA!T37</f>
        <v>0</v>
      </c>
      <c r="U89">
        <f>ISP...TA!U37</f>
        <v>0</v>
      </c>
      <c r="V89">
        <f>ISP...TA!V37</f>
        <v>0</v>
      </c>
      <c r="W89">
        <f>ISP...TA!W37</f>
        <v>0</v>
      </c>
      <c r="X89">
        <f>ISP...TA!X37</f>
        <v>0</v>
      </c>
      <c r="Y89">
        <f>ISP...TA!Y37</f>
        <v>12</v>
      </c>
      <c r="Z89">
        <f>ISP...TA!Z37</f>
        <v>0</v>
      </c>
      <c r="AA89">
        <f>ISP...TA!AA37</f>
        <v>0</v>
      </c>
      <c r="AB89" t="b">
        <f t="shared" si="14"/>
        <v>0</v>
      </c>
      <c r="AC89" t="b">
        <f t="shared" si="15"/>
        <v>0</v>
      </c>
      <c r="AD89" t="b">
        <f t="shared" si="16"/>
        <v>0</v>
      </c>
      <c r="AE89" t="b">
        <f t="shared" si="17"/>
        <v>0</v>
      </c>
      <c r="AF89" t="b">
        <f t="shared" si="18"/>
        <v>0</v>
      </c>
      <c r="AG89" t="b">
        <f t="shared" si="19"/>
        <v>1</v>
      </c>
      <c r="AH89" t="b">
        <f t="shared" si="20"/>
        <v>0</v>
      </c>
    </row>
    <row r="90" spans="1:34" x14ac:dyDescent="0.25">
      <c r="A90">
        <f>ISP...TA!A38</f>
        <v>4</v>
      </c>
      <c r="B90" t="str">
        <f>ISP...TA!B38</f>
        <v>Willie Hepburn</v>
      </c>
      <c r="C90">
        <f>ISP...TA!C38</f>
        <v>1740</v>
      </c>
      <c r="D90" t="str">
        <f>ISP...TA!D38</f>
        <v>TA</v>
      </c>
      <c r="E90">
        <f>ISP...TA!E38</f>
        <v>13</v>
      </c>
      <c r="F90">
        <f>ISP...TA!F38</f>
        <v>0</v>
      </c>
      <c r="G90">
        <f>ISP...TA!G38</f>
        <v>0</v>
      </c>
      <c r="H90">
        <f>ISP...TA!H38</f>
        <v>4.5</v>
      </c>
      <c r="I90">
        <f>ISP...TA!I38</f>
        <v>4.5</v>
      </c>
      <c r="J90">
        <f>ISP...TA!J38</f>
        <v>0</v>
      </c>
      <c r="K90">
        <f>ISP...TA!K38</f>
        <v>0</v>
      </c>
      <c r="L90">
        <f>ISP...TA!L38</f>
        <v>0</v>
      </c>
      <c r="M90">
        <f>ISP...TA!M38</f>
        <v>0</v>
      </c>
      <c r="N90">
        <f>ISP...TA!N38</f>
        <v>0</v>
      </c>
      <c r="O90">
        <f>ISP...TA!O38</f>
        <v>0</v>
      </c>
      <c r="P90">
        <f>ISP...TA!P38</f>
        <v>0</v>
      </c>
      <c r="Q90">
        <f>ISP...TA!Q38</f>
        <v>0</v>
      </c>
      <c r="R90">
        <f>ISP...TA!R38</f>
        <v>0</v>
      </c>
      <c r="S90">
        <f>ISP...TA!S38</f>
        <v>0</v>
      </c>
      <c r="T90">
        <f>ISP...TA!T38</f>
        <v>0</v>
      </c>
      <c r="U90">
        <f>ISP...TA!U38</f>
        <v>0</v>
      </c>
      <c r="V90">
        <f>ISP...TA!V38</f>
        <v>0</v>
      </c>
      <c r="W90">
        <f>ISP...TA!W38</f>
        <v>0</v>
      </c>
      <c r="X90">
        <f>ISP...TA!X38</f>
        <v>0</v>
      </c>
      <c r="Y90">
        <f>ISP...TA!Y38</f>
        <v>9</v>
      </c>
      <c r="Z90">
        <f>ISP...TA!Z38</f>
        <v>0</v>
      </c>
      <c r="AA90">
        <f>ISP...TA!AA38</f>
        <v>2</v>
      </c>
      <c r="AB90" t="b">
        <f t="shared" si="14"/>
        <v>0</v>
      </c>
      <c r="AC90" t="b">
        <f t="shared" si="15"/>
        <v>0</v>
      </c>
      <c r="AD90" t="b">
        <f t="shared" si="16"/>
        <v>0</v>
      </c>
      <c r="AE90" t="b">
        <f t="shared" si="17"/>
        <v>0</v>
      </c>
      <c r="AF90" t="b">
        <f t="shared" si="18"/>
        <v>0</v>
      </c>
      <c r="AG90" t="b">
        <f t="shared" si="19"/>
        <v>1</v>
      </c>
      <c r="AH90" t="b">
        <f t="shared" si="20"/>
        <v>0</v>
      </c>
    </row>
    <row r="91" spans="1:34" x14ac:dyDescent="0.25">
      <c r="A91">
        <f>'U2'!A14</f>
        <v>2</v>
      </c>
      <c r="B91" t="str">
        <f>'U2'!B14</f>
        <v>Alan Poulter</v>
      </c>
      <c r="C91">
        <f>'U2'!C14</f>
        <v>4129</v>
      </c>
      <c r="D91" t="str">
        <f>'U2'!D14</f>
        <v>U2</v>
      </c>
      <c r="E91">
        <f>'U2'!E14</f>
        <v>125</v>
      </c>
      <c r="F91">
        <f>'U2'!F14</f>
        <v>0</v>
      </c>
      <c r="G91">
        <f>'U2'!G14</f>
        <v>0</v>
      </c>
      <c r="H91">
        <f>'U2'!H14</f>
        <v>0</v>
      </c>
      <c r="I91">
        <f>'U2'!I14</f>
        <v>3</v>
      </c>
      <c r="J91">
        <f>'U2'!J14</f>
        <v>0</v>
      </c>
      <c r="K91">
        <f>'U2'!K14</f>
        <v>0</v>
      </c>
      <c r="L91">
        <f>'U2'!L14</f>
        <v>4</v>
      </c>
      <c r="M91">
        <f>'U2'!M14</f>
        <v>4</v>
      </c>
      <c r="N91">
        <f>'U2'!N14</f>
        <v>0</v>
      </c>
      <c r="O91">
        <f>'U2'!O14</f>
        <v>0</v>
      </c>
      <c r="P91">
        <f>'U2'!P14</f>
        <v>3</v>
      </c>
      <c r="Q91">
        <f>'U2'!Q14</f>
        <v>3</v>
      </c>
      <c r="R91">
        <f>'U2'!R14</f>
        <v>4</v>
      </c>
      <c r="S91">
        <f>'U2'!S14</f>
        <v>3</v>
      </c>
      <c r="T91">
        <f>'U2'!T14</f>
        <v>9</v>
      </c>
      <c r="U91">
        <f>'U2'!U14</f>
        <v>6</v>
      </c>
      <c r="V91">
        <f>'U2'!V14</f>
        <v>6</v>
      </c>
      <c r="W91">
        <f>'U2'!W14</f>
        <v>9</v>
      </c>
      <c r="X91">
        <f>'U2'!X14</f>
        <v>10</v>
      </c>
      <c r="Y91">
        <f>'U2'!Y14</f>
        <v>64</v>
      </c>
      <c r="Z91">
        <f>'U2'!Z14</f>
        <v>0</v>
      </c>
      <c r="AA91">
        <f>'U2'!AA14</f>
        <v>2</v>
      </c>
      <c r="AB91" t="b">
        <f t="shared" si="14"/>
        <v>0</v>
      </c>
      <c r="AC91" t="b">
        <f t="shared" si="15"/>
        <v>1</v>
      </c>
      <c r="AD91" t="b">
        <f t="shared" si="16"/>
        <v>0</v>
      </c>
      <c r="AE91" t="b">
        <f t="shared" si="17"/>
        <v>0</v>
      </c>
      <c r="AF91" t="b">
        <f t="shared" si="18"/>
        <v>0</v>
      </c>
      <c r="AG91" t="b">
        <f t="shared" si="19"/>
        <v>0</v>
      </c>
      <c r="AH91" t="b">
        <f t="shared" si="20"/>
        <v>0</v>
      </c>
    </row>
    <row r="92" spans="1:34" x14ac:dyDescent="0.25">
      <c r="A92">
        <f>'U2'!A19</f>
        <v>7</v>
      </c>
      <c r="B92" t="str">
        <f>'U2'!B19</f>
        <v>Carel Pienaar</v>
      </c>
      <c r="C92">
        <f>'U2'!C19</f>
        <v>0</v>
      </c>
      <c r="D92" t="str">
        <f>'U2'!D19</f>
        <v>U2</v>
      </c>
      <c r="E92">
        <f>'U2'!E19</f>
        <v>141</v>
      </c>
      <c r="F92">
        <f>'U2'!F19</f>
        <v>0</v>
      </c>
      <c r="G92">
        <f>'U2'!G19</f>
        <v>0</v>
      </c>
      <c r="H92">
        <f>'U2'!H19</f>
        <v>0</v>
      </c>
      <c r="I92">
        <f>'U2'!I19</f>
        <v>0</v>
      </c>
      <c r="J92">
        <f>'U2'!J19</f>
        <v>0</v>
      </c>
      <c r="K92">
        <f>'U2'!K19</f>
        <v>0</v>
      </c>
      <c r="L92">
        <f>'U2'!L19</f>
        <v>0</v>
      </c>
      <c r="M92">
        <f>'U2'!M19</f>
        <v>0</v>
      </c>
      <c r="N92">
        <f>'U2'!N19</f>
        <v>0</v>
      </c>
      <c r="O92">
        <f>'U2'!O19</f>
        <v>0</v>
      </c>
      <c r="P92">
        <f>'U2'!P19</f>
        <v>0</v>
      </c>
      <c r="Q92">
        <f>'U2'!Q19</f>
        <v>0</v>
      </c>
      <c r="R92">
        <f>'U2'!R19</f>
        <v>0</v>
      </c>
      <c r="S92">
        <f>'U2'!S19</f>
        <v>0</v>
      </c>
      <c r="T92" t="str">
        <f>'U2'!T19</f>
        <v>DNF</v>
      </c>
      <c r="U92">
        <f>'U2'!U19</f>
        <v>9</v>
      </c>
      <c r="V92">
        <f>'U2'!V19</f>
        <v>1</v>
      </c>
      <c r="W92">
        <f>'U2'!W19</f>
        <v>2</v>
      </c>
      <c r="X92">
        <f>'U2'!X19</f>
        <v>0</v>
      </c>
      <c r="Y92">
        <f>'U2'!Y19</f>
        <v>12</v>
      </c>
      <c r="Z92">
        <f>'U2'!Z19</f>
        <v>0</v>
      </c>
      <c r="AA92">
        <f>'U2'!AA19</f>
        <v>1</v>
      </c>
      <c r="AB92" t="b">
        <f t="shared" si="14"/>
        <v>0</v>
      </c>
      <c r="AC92" t="b">
        <f t="shared" si="15"/>
        <v>1</v>
      </c>
      <c r="AD92" t="b">
        <f t="shared" si="16"/>
        <v>0</v>
      </c>
      <c r="AE92" t="b">
        <f t="shared" si="17"/>
        <v>0</v>
      </c>
      <c r="AF92" t="b">
        <f t="shared" si="18"/>
        <v>0</v>
      </c>
      <c r="AG92" t="b">
        <f t="shared" si="19"/>
        <v>0</v>
      </c>
      <c r="AH92" t="b">
        <f t="shared" si="20"/>
        <v>0</v>
      </c>
    </row>
    <row r="93" spans="1:34" x14ac:dyDescent="0.25">
      <c r="A93">
        <f>'U2'!A23</f>
        <v>11</v>
      </c>
      <c r="B93" t="str">
        <f>'U2'!B23</f>
        <v>Chad Ten Doeschate</v>
      </c>
      <c r="C93">
        <f>'U2'!C23</f>
        <v>1650</v>
      </c>
      <c r="D93" t="str">
        <f>'U2'!D23</f>
        <v>U2</v>
      </c>
      <c r="E93">
        <f>'U2'!E23</f>
        <v>5</v>
      </c>
      <c r="F93">
        <f>'U2'!F23</f>
        <v>0</v>
      </c>
      <c r="G93">
        <f>'U2'!G23</f>
        <v>0</v>
      </c>
      <c r="H93">
        <f>'U2'!H23</f>
        <v>0</v>
      </c>
      <c r="I93">
        <f>'U2'!I23</f>
        <v>0</v>
      </c>
      <c r="J93" t="str">
        <f>'U2'!J23</f>
        <v>3</v>
      </c>
      <c r="K93" t="str">
        <f>'U2'!K23</f>
        <v>3</v>
      </c>
      <c r="L93">
        <f>'U2'!L23</f>
        <v>0</v>
      </c>
      <c r="M93">
        <f>'U2'!M23</f>
        <v>0</v>
      </c>
      <c r="N93">
        <f>'U2'!N23</f>
        <v>0</v>
      </c>
      <c r="O93">
        <f>'U2'!O23</f>
        <v>0</v>
      </c>
      <c r="P93">
        <f>'U2'!P23</f>
        <v>0</v>
      </c>
      <c r="Q93">
        <f>'U2'!Q23</f>
        <v>0</v>
      </c>
      <c r="R93">
        <f>'U2'!R23</f>
        <v>0</v>
      </c>
      <c r="S93">
        <f>'U2'!S23</f>
        <v>0</v>
      </c>
      <c r="T93">
        <f>'U2'!T23</f>
        <v>0</v>
      </c>
      <c r="U93">
        <f>'U2'!U23</f>
        <v>0</v>
      </c>
      <c r="V93">
        <f>'U2'!V23</f>
        <v>0</v>
      </c>
      <c r="W93">
        <f>'U2'!W23</f>
        <v>0</v>
      </c>
      <c r="X93" t="str">
        <f>'U2'!X23</f>
        <v>10</v>
      </c>
      <c r="Y93">
        <f>'U2'!Y23</f>
        <v>0</v>
      </c>
      <c r="Z93">
        <f>'U2'!Z23</f>
        <v>0</v>
      </c>
      <c r="AA93">
        <f>'U2'!AA23</f>
        <v>0</v>
      </c>
      <c r="AB93" t="b">
        <f t="shared" si="14"/>
        <v>0</v>
      </c>
      <c r="AC93" t="b">
        <f t="shared" si="15"/>
        <v>1</v>
      </c>
      <c r="AD93" t="b">
        <f t="shared" si="16"/>
        <v>0</v>
      </c>
      <c r="AE93" t="b">
        <f t="shared" si="17"/>
        <v>0</v>
      </c>
      <c r="AF93" t="b">
        <f t="shared" si="18"/>
        <v>0</v>
      </c>
      <c r="AG93" t="b">
        <f t="shared" si="19"/>
        <v>0</v>
      </c>
      <c r="AH93" t="b">
        <f t="shared" si="20"/>
        <v>0</v>
      </c>
    </row>
    <row r="94" spans="1:34" x14ac:dyDescent="0.25">
      <c r="A94">
        <f>'U2'!A16</f>
        <v>4</v>
      </c>
      <c r="B94" t="str">
        <f>'U2'!B16</f>
        <v>Francesco Lombardi</v>
      </c>
      <c r="C94">
        <f>'U2'!C16</f>
        <v>3285</v>
      </c>
      <c r="D94" t="str">
        <f>'U2'!D16</f>
        <v>U2</v>
      </c>
      <c r="E94">
        <f>'U2'!E16</f>
        <v>227</v>
      </c>
      <c r="F94">
        <f>'U2'!F16</f>
        <v>0</v>
      </c>
      <c r="G94">
        <f>'U2'!G16</f>
        <v>0</v>
      </c>
      <c r="H94">
        <f>'U2'!H16</f>
        <v>1</v>
      </c>
      <c r="I94">
        <f>'U2'!I16</f>
        <v>1</v>
      </c>
      <c r="J94">
        <f>'U2'!J16</f>
        <v>0</v>
      </c>
      <c r="K94">
        <f>'U2'!K16</f>
        <v>0</v>
      </c>
      <c r="L94">
        <f>'U2'!L16</f>
        <v>6</v>
      </c>
      <c r="M94">
        <f>'U2'!M16</f>
        <v>6</v>
      </c>
      <c r="N94">
        <f>'U2'!N16</f>
        <v>0</v>
      </c>
      <c r="O94">
        <f>'U2'!O16</f>
        <v>3</v>
      </c>
      <c r="P94">
        <f>'U2'!P16</f>
        <v>0</v>
      </c>
      <c r="Q94">
        <f>'U2'!Q16</f>
        <v>0</v>
      </c>
      <c r="R94">
        <f>'U2'!R16</f>
        <v>6</v>
      </c>
      <c r="S94">
        <f>'U2'!S16</f>
        <v>6</v>
      </c>
      <c r="T94">
        <f>'U2'!T16</f>
        <v>0</v>
      </c>
      <c r="U94">
        <f>'U2'!U16</f>
        <v>0</v>
      </c>
      <c r="V94">
        <f>'U2'!V16</f>
        <v>2</v>
      </c>
      <c r="W94">
        <f>'U2'!W16</f>
        <v>3</v>
      </c>
      <c r="X94">
        <f>'U2'!X16</f>
        <v>10</v>
      </c>
      <c r="Y94">
        <f>'U2'!Y16</f>
        <v>44</v>
      </c>
      <c r="Z94">
        <f>'U2'!Z16</f>
        <v>0</v>
      </c>
      <c r="AA94">
        <f>'U2'!AA16</f>
        <v>0</v>
      </c>
      <c r="AB94" t="b">
        <f t="shared" si="14"/>
        <v>0</v>
      </c>
      <c r="AC94" t="b">
        <f t="shared" si="15"/>
        <v>1</v>
      </c>
      <c r="AD94" t="b">
        <f t="shared" si="16"/>
        <v>0</v>
      </c>
      <c r="AE94" t="b">
        <f t="shared" si="17"/>
        <v>0</v>
      </c>
      <c r="AF94" t="b">
        <f t="shared" si="18"/>
        <v>0</v>
      </c>
      <c r="AG94" t="b">
        <f t="shared" si="19"/>
        <v>0</v>
      </c>
      <c r="AH94" t="b">
        <f t="shared" si="20"/>
        <v>0</v>
      </c>
    </row>
    <row r="95" spans="1:34" x14ac:dyDescent="0.25">
      <c r="A95">
        <f>'U2'!A20</f>
        <v>8</v>
      </c>
      <c r="B95" t="str">
        <f>'U2'!B20</f>
        <v>Jody Robertson</v>
      </c>
      <c r="C95">
        <f>'U2'!C20</f>
        <v>0</v>
      </c>
      <c r="D95" t="str">
        <f>'U2'!D20</f>
        <v>U2</v>
      </c>
      <c r="E95">
        <f>'U2'!E20</f>
        <v>300</v>
      </c>
      <c r="F95">
        <f>'U2'!F20</f>
        <v>0</v>
      </c>
      <c r="G95">
        <f>'U2'!G20</f>
        <v>0</v>
      </c>
      <c r="H95">
        <f>'U2'!H20</f>
        <v>0</v>
      </c>
      <c r="I95">
        <f>'U2'!I20</f>
        <v>0</v>
      </c>
      <c r="J95">
        <f>'U2'!J20</f>
        <v>0</v>
      </c>
      <c r="K95">
        <f>'U2'!K20</f>
        <v>0</v>
      </c>
      <c r="L95">
        <f>'U2'!L20</f>
        <v>0</v>
      </c>
      <c r="M95">
        <f>'U2'!M20</f>
        <v>0</v>
      </c>
      <c r="N95">
        <f>'U2'!N20</f>
        <v>0</v>
      </c>
      <c r="O95">
        <f>'U2'!O20</f>
        <v>0</v>
      </c>
      <c r="P95">
        <f>'U2'!P20</f>
        <v>0</v>
      </c>
      <c r="Q95">
        <f>'U2'!Q20</f>
        <v>0</v>
      </c>
      <c r="R95">
        <f>'U2'!R20</f>
        <v>0</v>
      </c>
      <c r="S95">
        <f>'U2'!S20</f>
        <v>0</v>
      </c>
      <c r="T95">
        <f>'U2'!T20</f>
        <v>4</v>
      </c>
      <c r="U95">
        <f>'U2'!U20</f>
        <v>2</v>
      </c>
      <c r="V95">
        <f>'U2'!V20</f>
        <v>0</v>
      </c>
      <c r="W95">
        <f>'U2'!W20</f>
        <v>0</v>
      </c>
      <c r="X95">
        <f>'U2'!X20</f>
        <v>0</v>
      </c>
      <c r="Y95">
        <f>'U2'!Y20</f>
        <v>6</v>
      </c>
      <c r="Z95">
        <f>'U2'!Z20</f>
        <v>0</v>
      </c>
      <c r="AA95">
        <f>'U2'!AA20</f>
        <v>0</v>
      </c>
      <c r="AB95" t="b">
        <f t="shared" si="14"/>
        <v>0</v>
      </c>
      <c r="AC95" t="b">
        <f t="shared" si="15"/>
        <v>1</v>
      </c>
      <c r="AD95" t="b">
        <f t="shared" si="16"/>
        <v>0</v>
      </c>
      <c r="AE95" t="b">
        <f t="shared" si="17"/>
        <v>0</v>
      </c>
      <c r="AF95" t="b">
        <f t="shared" si="18"/>
        <v>0</v>
      </c>
      <c r="AG95" t="b">
        <f t="shared" si="19"/>
        <v>0</v>
      </c>
      <c r="AH95" t="b">
        <f t="shared" si="20"/>
        <v>0</v>
      </c>
    </row>
    <row r="96" spans="1:34" x14ac:dyDescent="0.25">
      <c r="A96">
        <f>'U2'!A21</f>
        <v>9</v>
      </c>
      <c r="B96" t="str">
        <f>'U2'!B21</f>
        <v>Jonothan Du Toit</v>
      </c>
      <c r="C96">
        <f>'U2'!C21</f>
        <v>0</v>
      </c>
      <c r="D96" t="str">
        <f>'U2'!D21</f>
        <v>U2</v>
      </c>
      <c r="E96">
        <f>'U2'!E21</f>
        <v>300</v>
      </c>
      <c r="F96">
        <f>'U2'!F21</f>
        <v>0</v>
      </c>
      <c r="G96">
        <f>'U2'!G21</f>
        <v>0</v>
      </c>
      <c r="H96">
        <f>'U2'!H21</f>
        <v>0</v>
      </c>
      <c r="I96">
        <f>'U2'!I21</f>
        <v>0</v>
      </c>
      <c r="J96">
        <f>'U2'!J21</f>
        <v>0</v>
      </c>
      <c r="K96">
        <f>'U2'!K21</f>
        <v>0</v>
      </c>
      <c r="L96">
        <f>'U2'!L21</f>
        <v>0</v>
      </c>
      <c r="M96">
        <f>'U2'!M21</f>
        <v>0</v>
      </c>
      <c r="N96">
        <f>'U2'!N21</f>
        <v>0</v>
      </c>
      <c r="O96">
        <f>'U2'!O21</f>
        <v>0</v>
      </c>
      <c r="P96">
        <f>'U2'!P21</f>
        <v>0</v>
      </c>
      <c r="Q96">
        <f>'U2'!Q21</f>
        <v>0</v>
      </c>
      <c r="R96">
        <f>'U2'!R21</f>
        <v>0</v>
      </c>
      <c r="S96">
        <f>'U2'!S21</f>
        <v>0</v>
      </c>
      <c r="T96">
        <f>'U2'!T21</f>
        <v>0</v>
      </c>
      <c r="U96">
        <f>'U2'!U21</f>
        <v>0</v>
      </c>
      <c r="V96">
        <f>'U2'!V21</f>
        <v>4</v>
      </c>
      <c r="W96">
        <f>'U2'!W21</f>
        <v>0</v>
      </c>
      <c r="X96">
        <f>'U2'!X21</f>
        <v>0</v>
      </c>
      <c r="Y96">
        <f>'U2'!Y21</f>
        <v>4</v>
      </c>
      <c r="Z96">
        <f>'U2'!Z21</f>
        <v>0</v>
      </c>
      <c r="AA96">
        <f>'U2'!AA21</f>
        <v>0</v>
      </c>
      <c r="AB96" t="b">
        <f t="shared" si="14"/>
        <v>0</v>
      </c>
      <c r="AC96" t="b">
        <f t="shared" si="15"/>
        <v>1</v>
      </c>
      <c r="AD96" t="b">
        <f t="shared" si="16"/>
        <v>0</v>
      </c>
      <c r="AE96" t="b">
        <f t="shared" si="17"/>
        <v>0</v>
      </c>
      <c r="AF96" t="b">
        <f t="shared" si="18"/>
        <v>0</v>
      </c>
      <c r="AG96" t="b">
        <f t="shared" si="19"/>
        <v>0</v>
      </c>
      <c r="AH96" t="b">
        <f t="shared" si="20"/>
        <v>0</v>
      </c>
    </row>
    <row r="97" spans="1:34" x14ac:dyDescent="0.25">
      <c r="A97">
        <f>'U2'!A17</f>
        <v>5</v>
      </c>
      <c r="B97" t="str">
        <f>'U2'!B17</f>
        <v>Marc Miller</v>
      </c>
      <c r="C97">
        <f>'U2'!C17</f>
        <v>1468</v>
      </c>
      <c r="D97" t="str">
        <f>'U2'!D17</f>
        <v>U2</v>
      </c>
      <c r="E97">
        <f>'U2'!E17</f>
        <v>32</v>
      </c>
      <c r="F97">
        <f>'U2'!F17</f>
        <v>0</v>
      </c>
      <c r="G97">
        <f>'U2'!G17</f>
        <v>0</v>
      </c>
      <c r="H97">
        <f>'U2'!H17</f>
        <v>6</v>
      </c>
      <c r="I97">
        <f>'U2'!I17</f>
        <v>9</v>
      </c>
      <c r="J97">
        <f>'U2'!J17</f>
        <v>0</v>
      </c>
      <c r="K97">
        <f>'U2'!K17</f>
        <v>0</v>
      </c>
      <c r="L97">
        <f>'U2'!L17</f>
        <v>0</v>
      </c>
      <c r="M97">
        <f>'U2'!M17</f>
        <v>0</v>
      </c>
      <c r="N97">
        <f>'U2'!N17</f>
        <v>0</v>
      </c>
      <c r="O97">
        <f>'U2'!O17</f>
        <v>0</v>
      </c>
      <c r="P97">
        <f>'U2'!P17</f>
        <v>0</v>
      </c>
      <c r="Q97">
        <f>'U2'!Q17</f>
        <v>0</v>
      </c>
      <c r="R97">
        <f>'U2'!R17</f>
        <v>0</v>
      </c>
      <c r="S97">
        <f>'U2'!S17</f>
        <v>0</v>
      </c>
      <c r="T97">
        <f>'U2'!T17</f>
        <v>0</v>
      </c>
      <c r="U97">
        <f>'U2'!U17</f>
        <v>0</v>
      </c>
      <c r="V97">
        <f>'U2'!V17</f>
        <v>0</v>
      </c>
      <c r="W97">
        <f>'U2'!W17</f>
        <v>0</v>
      </c>
      <c r="X97">
        <f>'U2'!X17</f>
        <v>0</v>
      </c>
      <c r="Y97">
        <f>'U2'!Y17</f>
        <v>15</v>
      </c>
      <c r="Z97">
        <f>'U2'!Z17</f>
        <v>0</v>
      </c>
      <c r="AA97">
        <f>'U2'!AA17</f>
        <v>1</v>
      </c>
      <c r="AB97" t="b">
        <f t="shared" si="14"/>
        <v>0</v>
      </c>
      <c r="AC97" t="b">
        <f t="shared" si="15"/>
        <v>1</v>
      </c>
      <c r="AD97" t="b">
        <f t="shared" si="16"/>
        <v>0</v>
      </c>
      <c r="AE97" t="b">
        <f t="shared" si="17"/>
        <v>0</v>
      </c>
      <c r="AF97" t="b">
        <f t="shared" si="18"/>
        <v>0</v>
      </c>
      <c r="AG97" t="b">
        <f t="shared" si="19"/>
        <v>0</v>
      </c>
      <c r="AH97" t="b">
        <f t="shared" si="20"/>
        <v>0</v>
      </c>
    </row>
    <row r="98" spans="1:34" x14ac:dyDescent="0.25">
      <c r="A98">
        <f>'U2'!A24</f>
        <v>12</v>
      </c>
      <c r="B98" t="str">
        <f>'U2'!B24</f>
        <v>Marco Taylor</v>
      </c>
      <c r="C98">
        <f>'U2'!C24</f>
        <v>0</v>
      </c>
      <c r="D98" t="str">
        <f>'U2'!D24</f>
        <v>U2</v>
      </c>
      <c r="E98">
        <f>'U2'!E24</f>
        <v>95</v>
      </c>
      <c r="F98">
        <f>'U2'!F24</f>
        <v>0</v>
      </c>
      <c r="G98">
        <f>'U2'!G24</f>
        <v>0</v>
      </c>
      <c r="H98">
        <f>'U2'!H24</f>
        <v>0</v>
      </c>
      <c r="I98">
        <f>'U2'!I24</f>
        <v>0</v>
      </c>
      <c r="J98">
        <f>'U2'!J24</f>
        <v>0</v>
      </c>
      <c r="K98">
        <f>'U2'!K24</f>
        <v>0</v>
      </c>
      <c r="L98">
        <f>'U2'!L24</f>
        <v>0</v>
      </c>
      <c r="M98">
        <f>'U2'!M24</f>
        <v>0</v>
      </c>
      <c r="N98">
        <f>'U2'!N24</f>
        <v>0</v>
      </c>
      <c r="O98">
        <f>'U2'!O24</f>
        <v>0</v>
      </c>
      <c r="P98">
        <f>'U2'!P24</f>
        <v>0</v>
      </c>
      <c r="Q98">
        <f>'U2'!Q24</f>
        <v>0</v>
      </c>
      <c r="R98">
        <f>'U2'!R24</f>
        <v>0</v>
      </c>
      <c r="S98">
        <f>'U2'!S24</f>
        <v>0</v>
      </c>
      <c r="T98">
        <f>'U2'!T24</f>
        <v>0</v>
      </c>
      <c r="U98">
        <f>'U2'!U24</f>
        <v>0</v>
      </c>
      <c r="V98">
        <f>'U2'!V24</f>
        <v>3</v>
      </c>
      <c r="W98">
        <f>'U2'!W24</f>
        <v>0</v>
      </c>
      <c r="X98">
        <f>'U2'!X24</f>
        <v>-6</v>
      </c>
      <c r="Y98">
        <f>'U2'!Y24</f>
        <v>-3</v>
      </c>
      <c r="Z98">
        <f>'U2'!Z24</f>
        <v>0</v>
      </c>
      <c r="AA98">
        <f>'U2'!AA24</f>
        <v>0</v>
      </c>
      <c r="AB98" t="b">
        <f t="shared" ref="AB98:AB115" si="21">IF(OR(D98="LGA", D98="LGB", D98="LGC"), TRUE, FALSE)</f>
        <v>0</v>
      </c>
      <c r="AC98" t="b">
        <f t="shared" ref="AC98:AC115" si="22">IF(D98="U2", TRUE, FALSE)</f>
        <v>1</v>
      </c>
      <c r="AD98" t="b">
        <f t="shared" ref="AD98:AD115" si="23">IF(D98="Nomad", TRUE, FALSE)</f>
        <v>0</v>
      </c>
      <c r="AE98" t="b">
        <f t="shared" ref="AE98:AE115" si="24">IF(OR(D98="ZA", D98="ZB"), TRUE, FALSE)</f>
        <v>0</v>
      </c>
      <c r="AF98" t="b">
        <f t="shared" ref="AF98:AF115" si="25">IF(OR(D98="ISP A", D98="ISP B", D98="ISP C"), TRUE, FALSE)</f>
        <v>0</v>
      </c>
      <c r="AG98" t="b">
        <f t="shared" ref="AG98:AG115" si="26">IF(D98="TA", TRUE, FALSE)</f>
        <v>0</v>
      </c>
      <c r="AH98" t="b">
        <f t="shared" ref="AH98:AH115" si="27">IF(OR(D98="SGT A", D98="SGT B", D98="SGT C"), TRUE, FALSE)</f>
        <v>0</v>
      </c>
    </row>
    <row r="99" spans="1:34" x14ac:dyDescent="0.25">
      <c r="A99">
        <f>'U2'!A22</f>
        <v>10</v>
      </c>
      <c r="B99" t="str">
        <f>'U2'!B22</f>
        <v>Patrick Gearing</v>
      </c>
      <c r="C99">
        <f>'U2'!C22</f>
        <v>3999</v>
      </c>
      <c r="D99" t="str">
        <f>'U2'!D22</f>
        <v>U2</v>
      </c>
      <c r="E99">
        <f>'U2'!E22</f>
        <v>225</v>
      </c>
      <c r="F99">
        <f>'U2'!F22</f>
        <v>0</v>
      </c>
      <c r="G99">
        <f>'U2'!G22</f>
        <v>0</v>
      </c>
      <c r="H99">
        <f>'U2'!H22</f>
        <v>2</v>
      </c>
      <c r="I99">
        <f>'U2'!I22</f>
        <v>2</v>
      </c>
      <c r="J99">
        <f>'U2'!J22</f>
        <v>0</v>
      </c>
      <c r="K99">
        <f>'U2'!K22</f>
        <v>0</v>
      </c>
      <c r="L99">
        <f>'U2'!L22</f>
        <v>0</v>
      </c>
      <c r="M99">
        <f>'U2'!M22</f>
        <v>0</v>
      </c>
      <c r="N99">
        <f>'U2'!N22</f>
        <v>0</v>
      </c>
      <c r="O99">
        <f>'U2'!O22</f>
        <v>0</v>
      </c>
      <c r="P99">
        <f>'U2'!P22</f>
        <v>0</v>
      </c>
      <c r="Q99">
        <f>'U2'!Q22</f>
        <v>0</v>
      </c>
      <c r="R99">
        <f>'U2'!R22</f>
        <v>0</v>
      </c>
      <c r="S99">
        <f>'U2'!S22</f>
        <v>0</v>
      </c>
      <c r="T99">
        <f>'U2'!T22</f>
        <v>0</v>
      </c>
      <c r="U99">
        <f>'U2'!U22</f>
        <v>0</v>
      </c>
      <c r="V99">
        <f>'U2'!V22</f>
        <v>0</v>
      </c>
      <c r="W99">
        <f>'U2'!W22</f>
        <v>0</v>
      </c>
      <c r="X99">
        <f>'U2'!X22</f>
        <v>0</v>
      </c>
      <c r="Y99">
        <f>'U2'!Y22</f>
        <v>4</v>
      </c>
      <c r="Z99">
        <f>'U2'!Z22</f>
        <v>0</v>
      </c>
      <c r="AA99">
        <f>'U2'!AA22</f>
        <v>0</v>
      </c>
      <c r="AB99" t="b">
        <f t="shared" si="21"/>
        <v>0</v>
      </c>
      <c r="AC99" t="b">
        <f t="shared" si="22"/>
        <v>1</v>
      </c>
      <c r="AD99" t="b">
        <f t="shared" si="23"/>
        <v>0</v>
      </c>
      <c r="AE99" t="b">
        <f t="shared" si="24"/>
        <v>0</v>
      </c>
      <c r="AF99" t="b">
        <f t="shared" si="25"/>
        <v>0</v>
      </c>
      <c r="AG99" t="b">
        <f t="shared" si="26"/>
        <v>0</v>
      </c>
      <c r="AH99" t="b">
        <f t="shared" si="27"/>
        <v>0</v>
      </c>
    </row>
    <row r="100" spans="1:34" x14ac:dyDescent="0.25">
      <c r="A100">
        <f>'U2'!A13</f>
        <v>1</v>
      </c>
      <c r="B100" t="str">
        <f>'U2'!B13</f>
        <v>Roger Houston</v>
      </c>
      <c r="C100">
        <f>'U2'!C13</f>
        <v>1945</v>
      </c>
      <c r="D100" t="str">
        <f>'U2'!D13</f>
        <v>U2</v>
      </c>
      <c r="E100">
        <f>'U2'!E13</f>
        <v>251</v>
      </c>
      <c r="F100">
        <f>'U2'!F13</f>
        <v>0</v>
      </c>
      <c r="G100">
        <f>'U2'!G13</f>
        <v>0</v>
      </c>
      <c r="H100">
        <f>'U2'!H13</f>
        <v>3</v>
      </c>
      <c r="I100">
        <f>'U2'!I13</f>
        <v>4</v>
      </c>
      <c r="J100">
        <f>'U2'!J13</f>
        <v>0</v>
      </c>
      <c r="K100">
        <f>'U2'!K13</f>
        <v>0</v>
      </c>
      <c r="L100">
        <f>'U2'!L13</f>
        <v>9</v>
      </c>
      <c r="M100">
        <f>'U2'!M13</f>
        <v>9</v>
      </c>
      <c r="N100">
        <f>'U2'!N13</f>
        <v>4.5</v>
      </c>
      <c r="O100">
        <f>'U2'!O13</f>
        <v>4.5</v>
      </c>
      <c r="P100">
        <f>'U2'!P13</f>
        <v>0</v>
      </c>
      <c r="Q100">
        <f>'U2'!Q13</f>
        <v>0</v>
      </c>
      <c r="R100">
        <f>'U2'!R13</f>
        <v>3</v>
      </c>
      <c r="S100">
        <f>'U2'!S13</f>
        <v>4</v>
      </c>
      <c r="T100">
        <f>'U2'!T13</f>
        <v>6</v>
      </c>
      <c r="U100">
        <f>'U2'!U13</f>
        <v>4</v>
      </c>
      <c r="V100" t="str">
        <f>'U2'!V13</f>
        <v>outp</v>
      </c>
      <c r="W100">
        <f>'U2'!W13</f>
        <v>4</v>
      </c>
      <c r="X100">
        <f>'U2'!X13</f>
        <v>10</v>
      </c>
      <c r="Y100">
        <f>'U2'!Y13</f>
        <v>65</v>
      </c>
      <c r="Z100">
        <f>'U2'!Z13</f>
        <v>0</v>
      </c>
      <c r="AA100">
        <f>'U2'!AA13</f>
        <v>4</v>
      </c>
      <c r="AB100" t="b">
        <f t="shared" si="21"/>
        <v>0</v>
      </c>
      <c r="AC100" t="b">
        <f t="shared" si="22"/>
        <v>1</v>
      </c>
      <c r="AD100" t="b">
        <f t="shared" si="23"/>
        <v>0</v>
      </c>
      <c r="AE100" t="b">
        <f t="shared" si="24"/>
        <v>0</v>
      </c>
      <c r="AF100" t="b">
        <f t="shared" si="25"/>
        <v>0</v>
      </c>
      <c r="AG100" t="b">
        <f t="shared" si="26"/>
        <v>0</v>
      </c>
      <c r="AH100" t="b">
        <f t="shared" si="27"/>
        <v>0</v>
      </c>
    </row>
    <row r="101" spans="1:34" x14ac:dyDescent="0.25">
      <c r="A101">
        <f>'U2'!A18</f>
        <v>6</v>
      </c>
      <c r="B101" t="str">
        <f>'U2'!B18</f>
        <v>Trevor Tuck</v>
      </c>
      <c r="C101">
        <f>'U2'!C18</f>
        <v>3348</v>
      </c>
      <c r="D101" t="str">
        <f>'U2'!D18</f>
        <v>U2</v>
      </c>
      <c r="E101">
        <f>'U2'!E18</f>
        <v>224</v>
      </c>
      <c r="F101">
        <f>'U2'!F18</f>
        <v>0</v>
      </c>
      <c r="G101">
        <f>'U2'!G18</f>
        <v>0</v>
      </c>
      <c r="H101">
        <f>'U2'!H18</f>
        <v>4</v>
      </c>
      <c r="I101">
        <f>'U2'!I18</f>
        <v>6</v>
      </c>
      <c r="J101" t="str">
        <f>'U2'!J18</f>
        <v>4.5</v>
      </c>
      <c r="K101" t="str">
        <f>'U2'!K18</f>
        <v>4.5</v>
      </c>
      <c r="L101">
        <f>'U2'!L18</f>
        <v>0</v>
      </c>
      <c r="M101">
        <f>'U2'!M18</f>
        <v>0</v>
      </c>
      <c r="N101">
        <f>'U2'!N18</f>
        <v>0</v>
      </c>
      <c r="O101">
        <f>'U2'!O18</f>
        <v>0</v>
      </c>
      <c r="P101">
        <f>'U2'!P18</f>
        <v>0</v>
      </c>
      <c r="Q101">
        <f>'U2'!Q18</f>
        <v>0</v>
      </c>
      <c r="R101">
        <f>'U2'!R18</f>
        <v>0</v>
      </c>
      <c r="S101">
        <f>'U2'!S18</f>
        <v>0</v>
      </c>
      <c r="T101">
        <f>'U2'!T18</f>
        <v>0</v>
      </c>
      <c r="U101">
        <f>'U2'!U18</f>
        <v>0</v>
      </c>
      <c r="V101">
        <f>'U2'!V18</f>
        <v>0</v>
      </c>
      <c r="W101">
        <f>'U2'!W18</f>
        <v>0</v>
      </c>
      <c r="X101" t="str">
        <f>'U2'!X18</f>
        <v>10</v>
      </c>
      <c r="Y101">
        <f>'U2'!Y18</f>
        <v>10</v>
      </c>
      <c r="Z101">
        <f>'U2'!Z18</f>
        <v>0</v>
      </c>
      <c r="AA101">
        <f>'U2'!AA18</f>
        <v>2</v>
      </c>
      <c r="AB101" t="b">
        <f t="shared" si="21"/>
        <v>0</v>
      </c>
      <c r="AC101" t="b">
        <f t="shared" si="22"/>
        <v>1</v>
      </c>
      <c r="AD101" t="b">
        <f t="shared" si="23"/>
        <v>0</v>
      </c>
      <c r="AE101" t="b">
        <f t="shared" si="24"/>
        <v>0</v>
      </c>
      <c r="AF101" t="b">
        <f t="shared" si="25"/>
        <v>0</v>
      </c>
      <c r="AG101" t="b">
        <f t="shared" si="26"/>
        <v>0</v>
      </c>
      <c r="AH101" t="b">
        <f t="shared" si="27"/>
        <v>0</v>
      </c>
    </row>
    <row r="102" spans="1:34" x14ac:dyDescent="0.25">
      <c r="A102">
        <f>'U2'!A15</f>
        <v>3</v>
      </c>
      <c r="B102" t="str">
        <f>'U2'!B15</f>
        <v>Vic Campher</v>
      </c>
      <c r="C102">
        <f>'U2'!C15</f>
        <v>0</v>
      </c>
      <c r="D102" t="str">
        <f>'U2'!D15</f>
        <v>U2</v>
      </c>
      <c r="E102">
        <f>'U2'!E15</f>
        <v>122</v>
      </c>
      <c r="F102">
        <f>'U2'!F15</f>
        <v>0</v>
      </c>
      <c r="G102">
        <f>'U2'!G15</f>
        <v>0</v>
      </c>
      <c r="H102">
        <f>'U2'!H15</f>
        <v>9</v>
      </c>
      <c r="I102">
        <f>'U2'!I15</f>
        <v>0</v>
      </c>
      <c r="J102">
        <f>'U2'!J15</f>
        <v>0</v>
      </c>
      <c r="K102">
        <f>'U2'!K15</f>
        <v>0</v>
      </c>
      <c r="L102">
        <f>'U2'!L15</f>
        <v>0</v>
      </c>
      <c r="M102">
        <f>'U2'!M15</f>
        <v>0</v>
      </c>
      <c r="N102">
        <f>'U2'!N15</f>
        <v>0</v>
      </c>
      <c r="O102">
        <f>'U2'!O15</f>
        <v>0</v>
      </c>
      <c r="P102">
        <f>'U2'!P15</f>
        <v>4.5</v>
      </c>
      <c r="Q102">
        <f>'U2'!Q15</f>
        <v>4.5</v>
      </c>
      <c r="R102">
        <f>'U2'!R15</f>
        <v>9</v>
      </c>
      <c r="S102">
        <f>'U2'!S15</f>
        <v>9</v>
      </c>
      <c r="T102" t="str">
        <f>'U2'!T15</f>
        <v>DNF</v>
      </c>
      <c r="U102">
        <f>'U2'!U15</f>
        <v>3</v>
      </c>
      <c r="V102">
        <f>'U2'!V15</f>
        <v>9</v>
      </c>
      <c r="W102">
        <f>'U2'!W15</f>
        <v>6</v>
      </c>
      <c r="X102">
        <f>'U2'!X15</f>
        <v>0</v>
      </c>
      <c r="Y102">
        <f>'U2'!Y15</f>
        <v>54</v>
      </c>
      <c r="Z102">
        <f>'U2'!Z15</f>
        <v>0</v>
      </c>
      <c r="AA102">
        <f>'U2'!AA15</f>
        <v>6</v>
      </c>
      <c r="AB102" t="b">
        <f t="shared" si="21"/>
        <v>0</v>
      </c>
      <c r="AC102" t="b">
        <f t="shared" si="22"/>
        <v>1</v>
      </c>
      <c r="AD102" t="b">
        <f t="shared" si="23"/>
        <v>0</v>
      </c>
      <c r="AE102" t="b">
        <f t="shared" si="24"/>
        <v>0</v>
      </c>
      <c r="AF102" t="b">
        <f t="shared" si="25"/>
        <v>0</v>
      </c>
      <c r="AG102" t="b">
        <f t="shared" si="26"/>
        <v>0</v>
      </c>
      <c r="AH102" t="b">
        <f t="shared" si="27"/>
        <v>0</v>
      </c>
    </row>
    <row r="103" spans="1:34" x14ac:dyDescent="0.25">
      <c r="A103">
        <f>'Pre''66 Legends V8'!A9</f>
        <v>3</v>
      </c>
      <c r="B103" t="str">
        <f>'Pre''66 Legends V8'!B9</f>
        <v>Hennie Groenewald</v>
      </c>
      <c r="C103">
        <f>'Pre''66 Legends V8'!C9</f>
        <v>0</v>
      </c>
      <c r="D103" t="str">
        <f>'Pre''66 Legends V8'!D9</f>
        <v>ZA</v>
      </c>
      <c r="E103">
        <f>'Pre''66 Legends V8'!E9</f>
        <v>88</v>
      </c>
      <c r="F103">
        <f>'Pre''66 Legends V8'!F9</f>
        <v>0</v>
      </c>
      <c r="G103">
        <f>'Pre''66 Legends V8'!G9</f>
        <v>0</v>
      </c>
      <c r="H103">
        <f>'Pre''66 Legends V8'!H9</f>
        <v>4</v>
      </c>
      <c r="I103">
        <f>'Pre''66 Legends V8'!I9</f>
        <v>2</v>
      </c>
      <c r="J103">
        <f>'Pre''66 Legends V8'!J9</f>
        <v>0</v>
      </c>
      <c r="K103">
        <f>'Pre''66 Legends V8'!K9</f>
        <v>0</v>
      </c>
      <c r="L103">
        <f>'Pre''66 Legends V8'!L9</f>
        <v>0</v>
      </c>
      <c r="M103">
        <f>'Pre''66 Legends V8'!M9</f>
        <v>0</v>
      </c>
      <c r="N103">
        <f>'Pre''66 Legends V8'!N9</f>
        <v>0</v>
      </c>
      <c r="O103">
        <f>'Pre''66 Legends V8'!O9</f>
        <v>0</v>
      </c>
      <c r="P103">
        <f>'Pre''66 Legends V8'!P9</f>
        <v>0</v>
      </c>
      <c r="Q103">
        <f>'Pre''66 Legends V8'!Q9</f>
        <v>0</v>
      </c>
      <c r="R103">
        <f>'Pre''66 Legends V8'!R9</f>
        <v>0</v>
      </c>
      <c r="S103">
        <f>'Pre''66 Legends V8'!S9</f>
        <v>0</v>
      </c>
      <c r="T103">
        <f>'Pre''66 Legends V8'!T9</f>
        <v>6</v>
      </c>
      <c r="U103">
        <f>'Pre''66 Legends V8'!U9</f>
        <v>6</v>
      </c>
      <c r="V103">
        <f>'Pre''66 Legends V8'!V9</f>
        <v>0</v>
      </c>
      <c r="W103">
        <f>'Pre''66 Legends V8'!W9</f>
        <v>0</v>
      </c>
      <c r="X103">
        <f>'Pre''66 Legends V8'!X9</f>
        <v>0</v>
      </c>
      <c r="Y103">
        <f>'Pre''66 Legends V8'!Y9</f>
        <v>18</v>
      </c>
      <c r="Z103">
        <f>'Pre''66 Legends V8'!Z9</f>
        <v>0</v>
      </c>
      <c r="AA103">
        <f>'Pre''66 Legends V8'!AA9</f>
        <v>0</v>
      </c>
      <c r="AB103" t="b">
        <f t="shared" si="21"/>
        <v>0</v>
      </c>
      <c r="AC103" t="b">
        <f t="shared" si="22"/>
        <v>0</v>
      </c>
      <c r="AD103" t="b">
        <f t="shared" si="23"/>
        <v>0</v>
      </c>
      <c r="AE103" t="b">
        <f t="shared" si="24"/>
        <v>1</v>
      </c>
      <c r="AF103" t="b">
        <f t="shared" si="25"/>
        <v>0</v>
      </c>
      <c r="AG103" t="b">
        <f t="shared" si="26"/>
        <v>0</v>
      </c>
      <c r="AH103" t="b">
        <f t="shared" si="27"/>
        <v>0</v>
      </c>
    </row>
    <row r="104" spans="1:34" x14ac:dyDescent="0.25">
      <c r="A104">
        <f>'Pre''66 Legends V8'!A8</f>
        <v>2</v>
      </c>
      <c r="B104" t="str">
        <f>'Pre''66 Legends V8'!B8</f>
        <v>Jeff Kruger</v>
      </c>
      <c r="C104">
        <f>'Pre''66 Legends V8'!C8</f>
        <v>1438</v>
      </c>
      <c r="D104" t="str">
        <f>'Pre''66 Legends V8'!D8</f>
        <v>ZA</v>
      </c>
      <c r="E104">
        <f>'Pre''66 Legends V8'!E8</f>
        <v>13</v>
      </c>
      <c r="F104">
        <f>'Pre''66 Legends V8'!F8</f>
        <v>0</v>
      </c>
      <c r="G104">
        <f>'Pre''66 Legends V8'!G8</f>
        <v>0</v>
      </c>
      <c r="H104" t="str">
        <f>'Pre''66 Legends V8'!H8</f>
        <v>DNF</v>
      </c>
      <c r="I104">
        <f>'Pre''66 Legends V8'!I8</f>
        <v>1</v>
      </c>
      <c r="J104">
        <f>'Pre''66 Legends V8'!J8</f>
        <v>0</v>
      </c>
      <c r="K104">
        <f>'Pre''66 Legends V8'!K8</f>
        <v>0</v>
      </c>
      <c r="L104">
        <f>'Pre''66 Legends V8'!L8</f>
        <v>4.5</v>
      </c>
      <c r="M104">
        <f>'Pre''66 Legends V8'!M8</f>
        <v>4.5</v>
      </c>
      <c r="N104">
        <f>'Pre''66 Legends V8'!N8</f>
        <v>0</v>
      </c>
      <c r="O104">
        <f>'Pre''66 Legends V8'!O8</f>
        <v>0</v>
      </c>
      <c r="P104">
        <f>'Pre''66 Legends V8'!P8</f>
        <v>4.5</v>
      </c>
      <c r="Q104">
        <f>'Pre''66 Legends V8'!Q8</f>
        <v>4.5</v>
      </c>
      <c r="R104">
        <f>'Pre''66 Legends V8'!R8</f>
        <v>0</v>
      </c>
      <c r="S104">
        <f>'Pre''66 Legends V8'!S8</f>
        <v>0</v>
      </c>
      <c r="T104">
        <f>'Pre''66 Legends V8'!T8</f>
        <v>4</v>
      </c>
      <c r="U104">
        <f>'Pre''66 Legends V8'!U8</f>
        <v>3</v>
      </c>
      <c r="V104">
        <f>'Pre''66 Legends V8'!V8</f>
        <v>0</v>
      </c>
      <c r="W104">
        <f>'Pre''66 Legends V8'!W8</f>
        <v>0</v>
      </c>
      <c r="X104">
        <f>'Pre''66 Legends V8'!X8</f>
        <v>0</v>
      </c>
      <c r="Y104">
        <f>'Pre''66 Legends V8'!Y8</f>
        <v>26</v>
      </c>
      <c r="Z104">
        <f>'Pre''66 Legends V8'!Z8</f>
        <v>0</v>
      </c>
      <c r="AA104">
        <f>'Pre''66 Legends V8'!AA8</f>
        <v>4</v>
      </c>
      <c r="AB104" t="b">
        <f t="shared" si="21"/>
        <v>0</v>
      </c>
      <c r="AC104" t="b">
        <f t="shared" si="22"/>
        <v>0</v>
      </c>
      <c r="AD104" t="b">
        <f t="shared" si="23"/>
        <v>0</v>
      </c>
      <c r="AE104" t="b">
        <f t="shared" si="24"/>
        <v>1</v>
      </c>
      <c r="AF104" t="b">
        <f t="shared" si="25"/>
        <v>0</v>
      </c>
      <c r="AG104" t="b">
        <f t="shared" si="26"/>
        <v>0</v>
      </c>
      <c r="AH104" t="b">
        <f t="shared" si="27"/>
        <v>0</v>
      </c>
    </row>
    <row r="105" spans="1:34" x14ac:dyDescent="0.25">
      <c r="A105">
        <f>'Pre''66 Legends V8'!A7</f>
        <v>1</v>
      </c>
      <c r="B105" t="str">
        <f>'Pre''66 Legends V8'!B7</f>
        <v>Jonathan du Toit</v>
      </c>
      <c r="C105">
        <f>'Pre''66 Legends V8'!C7</f>
        <v>4281</v>
      </c>
      <c r="D105" t="str">
        <f>'Pre''66 Legends V8'!D7</f>
        <v>ZA</v>
      </c>
      <c r="E105">
        <f>'Pre''66 Legends V8'!E7</f>
        <v>65</v>
      </c>
      <c r="F105">
        <f>'Pre''66 Legends V8'!F7</f>
        <v>0</v>
      </c>
      <c r="G105">
        <f>'Pre''66 Legends V8'!G7</f>
        <v>0</v>
      </c>
      <c r="H105">
        <f>'Pre''66 Legends V8'!H7</f>
        <v>9</v>
      </c>
      <c r="I105">
        <f>'Pre''66 Legends V8'!I7</f>
        <v>9</v>
      </c>
      <c r="J105" t="str">
        <f>'Pre''66 Legends V8'!J7</f>
        <v>6</v>
      </c>
      <c r="K105" t="str">
        <f>'Pre''66 Legends V8'!K7</f>
        <v>6</v>
      </c>
      <c r="L105">
        <f>'Pre''66 Legends V8'!L7</f>
        <v>0</v>
      </c>
      <c r="M105">
        <f>'Pre''66 Legends V8'!M7</f>
        <v>0</v>
      </c>
      <c r="N105">
        <f>'Pre''66 Legends V8'!N7</f>
        <v>0</v>
      </c>
      <c r="O105">
        <f>'Pre''66 Legends V8'!O7</f>
        <v>0</v>
      </c>
      <c r="P105">
        <f>'Pre''66 Legends V8'!P7</f>
        <v>0</v>
      </c>
      <c r="Q105">
        <f>'Pre''66 Legends V8'!Q7</f>
        <v>0</v>
      </c>
      <c r="R105">
        <f>'Pre''66 Legends V8'!R7</f>
        <v>0</v>
      </c>
      <c r="S105">
        <f>'Pre''66 Legends V8'!S7</f>
        <v>0</v>
      </c>
      <c r="T105">
        <f>'Pre''66 Legends V8'!T7</f>
        <v>9</v>
      </c>
      <c r="U105">
        <f>'Pre''66 Legends V8'!U7</f>
        <v>9</v>
      </c>
      <c r="V105">
        <f>'Pre''66 Legends V8'!V7</f>
        <v>0</v>
      </c>
      <c r="W105">
        <f>'Pre''66 Legends V8'!W7</f>
        <v>0</v>
      </c>
      <c r="X105" t="str">
        <f>'Pre''66 Legends V8'!X7</f>
        <v>10</v>
      </c>
      <c r="Y105">
        <f>'Pre''66 Legends V8'!Y7</f>
        <v>36</v>
      </c>
      <c r="Z105">
        <f>'Pre''66 Legends V8'!Z7</f>
        <v>0</v>
      </c>
      <c r="AA105">
        <f>'Pre''66 Legends V8'!AA7</f>
        <v>4</v>
      </c>
      <c r="AB105" t="b">
        <f t="shared" si="21"/>
        <v>0</v>
      </c>
      <c r="AC105" t="b">
        <f t="shared" si="22"/>
        <v>0</v>
      </c>
      <c r="AD105" t="b">
        <f t="shared" si="23"/>
        <v>0</v>
      </c>
      <c r="AE105" t="b">
        <f t="shared" si="24"/>
        <v>1</v>
      </c>
      <c r="AF105" t="b">
        <f t="shared" si="25"/>
        <v>0</v>
      </c>
      <c r="AG105" t="b">
        <f t="shared" si="26"/>
        <v>0</v>
      </c>
      <c r="AH105" t="b">
        <f t="shared" si="27"/>
        <v>0</v>
      </c>
    </row>
    <row r="106" spans="1:34" x14ac:dyDescent="0.25">
      <c r="A106">
        <f>'Pre''66 Legends V8'!A14</f>
        <v>8</v>
      </c>
      <c r="B106" t="str">
        <f>'Pre''66 Legends V8'!B14</f>
        <v>Lee Thompson</v>
      </c>
      <c r="C106">
        <f>'Pre''66 Legends V8'!C14</f>
        <v>0</v>
      </c>
      <c r="D106" t="str">
        <f>'Pre''66 Legends V8'!D14</f>
        <v>ZA</v>
      </c>
      <c r="E106">
        <f>'Pre''66 Legends V8'!E14</f>
        <v>177</v>
      </c>
      <c r="F106">
        <f>'Pre''66 Legends V8'!F14</f>
        <v>0</v>
      </c>
      <c r="G106">
        <f>'Pre''66 Legends V8'!G14</f>
        <v>0</v>
      </c>
      <c r="H106" t="str">
        <f>'Pre''66 Legends V8'!H14</f>
        <v>DNF</v>
      </c>
      <c r="I106" t="str">
        <f>'Pre''66 Legends V8'!I14</f>
        <v>DNF</v>
      </c>
      <c r="J106">
        <f>'Pre''66 Legends V8'!J14</f>
        <v>0</v>
      </c>
      <c r="K106">
        <f>'Pre''66 Legends V8'!K14</f>
        <v>0</v>
      </c>
      <c r="L106" t="str">
        <f>'Pre''66 Legends V8'!L14</f>
        <v>DNF</v>
      </c>
      <c r="M106" t="str">
        <f>'Pre''66 Legends V8'!M14</f>
        <v>DNF</v>
      </c>
      <c r="N106">
        <f>'Pre''66 Legends V8'!N14</f>
        <v>0</v>
      </c>
      <c r="O106">
        <f>'Pre''66 Legends V8'!O14</f>
        <v>0</v>
      </c>
      <c r="P106">
        <f>'Pre''66 Legends V8'!P14</f>
        <v>2</v>
      </c>
      <c r="Q106">
        <f>'Pre''66 Legends V8'!Q14</f>
        <v>2</v>
      </c>
      <c r="R106">
        <f>'Pre''66 Legends V8'!R14</f>
        <v>0</v>
      </c>
      <c r="S106">
        <f>'Pre''66 Legends V8'!S14</f>
        <v>0</v>
      </c>
      <c r="T106">
        <f>'Pre''66 Legends V8'!T14</f>
        <v>0</v>
      </c>
      <c r="U106">
        <f>'Pre''66 Legends V8'!U14</f>
        <v>0</v>
      </c>
      <c r="V106">
        <f>'Pre''66 Legends V8'!V14</f>
        <v>0</v>
      </c>
      <c r="W106">
        <f>'Pre''66 Legends V8'!W14</f>
        <v>0</v>
      </c>
      <c r="X106">
        <f>'Pre''66 Legends V8'!X14</f>
        <v>0</v>
      </c>
      <c r="Y106">
        <f>'Pre''66 Legends V8'!Y14</f>
        <v>4</v>
      </c>
      <c r="Z106">
        <f>'Pre''66 Legends V8'!Z14</f>
        <v>0</v>
      </c>
      <c r="AA106">
        <f>'Pre''66 Legends V8'!AA14</f>
        <v>0</v>
      </c>
      <c r="AB106" t="b">
        <f t="shared" si="21"/>
        <v>0</v>
      </c>
      <c r="AC106" t="b">
        <f t="shared" si="22"/>
        <v>0</v>
      </c>
      <c r="AD106" t="b">
        <f t="shared" si="23"/>
        <v>0</v>
      </c>
      <c r="AE106" t="b">
        <f t="shared" si="24"/>
        <v>1</v>
      </c>
      <c r="AF106" t="b">
        <f t="shared" si="25"/>
        <v>0</v>
      </c>
      <c r="AG106" t="b">
        <f t="shared" si="26"/>
        <v>0</v>
      </c>
      <c r="AH106" t="b">
        <f t="shared" si="27"/>
        <v>0</v>
      </c>
    </row>
    <row r="107" spans="1:34" x14ac:dyDescent="0.25">
      <c r="A107">
        <f>'Pre''66 Legends V8'!A11</f>
        <v>5</v>
      </c>
      <c r="B107" t="str">
        <f>'Pre''66 Legends V8'!B11</f>
        <v>Mark du Toit</v>
      </c>
      <c r="C107">
        <f>'Pre''66 Legends V8'!C11</f>
        <v>3758</v>
      </c>
      <c r="D107" t="str">
        <f>'Pre''66 Legends V8'!D11</f>
        <v>ZA</v>
      </c>
      <c r="E107">
        <f>'Pre''66 Legends V8'!E11</f>
        <v>207</v>
      </c>
      <c r="F107">
        <f>'Pre''66 Legends V8'!F11</f>
        <v>0</v>
      </c>
      <c r="G107">
        <f>'Pre''66 Legends V8'!G11</f>
        <v>0</v>
      </c>
      <c r="H107">
        <f>'Pre''66 Legends V8'!H11</f>
        <v>1</v>
      </c>
      <c r="I107">
        <f>'Pre''66 Legends V8'!I11</f>
        <v>3</v>
      </c>
      <c r="J107" t="str">
        <f>'Pre''66 Legends V8'!J11</f>
        <v>4</v>
      </c>
      <c r="K107" t="str">
        <f>'Pre''66 Legends V8'!K11</f>
        <v>DNF</v>
      </c>
      <c r="L107">
        <f>'Pre''66 Legends V8'!L11</f>
        <v>0</v>
      </c>
      <c r="M107">
        <f>'Pre''66 Legends V8'!M11</f>
        <v>0</v>
      </c>
      <c r="N107">
        <f>'Pre''66 Legends V8'!N11</f>
        <v>0</v>
      </c>
      <c r="O107">
        <f>'Pre''66 Legends V8'!O11</f>
        <v>0</v>
      </c>
      <c r="P107">
        <f>'Pre''66 Legends V8'!P11</f>
        <v>0</v>
      </c>
      <c r="Q107">
        <f>'Pre''66 Legends V8'!Q11</f>
        <v>0</v>
      </c>
      <c r="R107">
        <f>'Pre''66 Legends V8'!R11</f>
        <v>0</v>
      </c>
      <c r="S107">
        <f>'Pre''66 Legends V8'!S11</f>
        <v>0</v>
      </c>
      <c r="T107" t="str">
        <f>'Pre''66 Legends V8'!T11</f>
        <v>DNF</v>
      </c>
      <c r="U107">
        <f>'Pre''66 Legends V8'!U11</f>
        <v>4</v>
      </c>
      <c r="V107">
        <f>'Pre''66 Legends V8'!V11</f>
        <v>0</v>
      </c>
      <c r="W107">
        <f>'Pre''66 Legends V8'!W11</f>
        <v>0</v>
      </c>
      <c r="X107" t="str">
        <f>'Pre''66 Legends V8'!X11</f>
        <v>10</v>
      </c>
      <c r="Y107">
        <f>'Pre''66 Legends V8'!Y11</f>
        <v>8</v>
      </c>
      <c r="Z107">
        <f>'Pre''66 Legends V8'!Z11</f>
        <v>0</v>
      </c>
      <c r="AA107">
        <f>'Pre''66 Legends V8'!AA11</f>
        <v>0</v>
      </c>
      <c r="AB107" t="b">
        <f t="shared" si="21"/>
        <v>0</v>
      </c>
      <c r="AC107" t="b">
        <f t="shared" si="22"/>
        <v>0</v>
      </c>
      <c r="AD107" t="b">
        <f t="shared" si="23"/>
        <v>0</v>
      </c>
      <c r="AE107" t="b">
        <f t="shared" si="24"/>
        <v>1</v>
      </c>
      <c r="AF107" t="b">
        <f t="shared" si="25"/>
        <v>0</v>
      </c>
      <c r="AG107" t="b">
        <f t="shared" si="26"/>
        <v>0</v>
      </c>
      <c r="AH107" t="b">
        <f t="shared" si="27"/>
        <v>0</v>
      </c>
    </row>
    <row r="108" spans="1:34" x14ac:dyDescent="0.25">
      <c r="A108">
        <f>'Pre''66 Legends V8'!A10</f>
        <v>4</v>
      </c>
      <c r="B108" t="str">
        <f>'Pre''66 Legends V8'!B10</f>
        <v>Michael Stephen</v>
      </c>
      <c r="C108">
        <f>'Pre''66 Legends V8'!C10</f>
        <v>0</v>
      </c>
      <c r="D108" t="str">
        <f>'Pre''66 Legends V8'!D10</f>
        <v>ZA</v>
      </c>
      <c r="E108">
        <f>'Pre''66 Legends V8'!E10</f>
        <v>57</v>
      </c>
      <c r="F108">
        <f>'Pre''66 Legends V8'!F10</f>
        <v>0</v>
      </c>
      <c r="G108">
        <f>'Pre''66 Legends V8'!G10</f>
        <v>0</v>
      </c>
      <c r="H108">
        <f>'Pre''66 Legends V8'!H10</f>
        <v>6</v>
      </c>
      <c r="I108">
        <f>'Pre''66 Legends V8'!I10</f>
        <v>6</v>
      </c>
      <c r="J108">
        <f>'Pre''66 Legends V8'!J10</f>
        <v>0</v>
      </c>
      <c r="K108">
        <f>'Pre''66 Legends V8'!K10</f>
        <v>0</v>
      </c>
      <c r="L108">
        <f>'Pre''66 Legends V8'!L10</f>
        <v>0</v>
      </c>
      <c r="M108">
        <f>'Pre''66 Legends V8'!M10</f>
        <v>0</v>
      </c>
      <c r="N108">
        <f>'Pre''66 Legends V8'!N10</f>
        <v>0</v>
      </c>
      <c r="O108">
        <f>'Pre''66 Legends V8'!O10</f>
        <v>0</v>
      </c>
      <c r="P108">
        <f>'Pre''66 Legends V8'!P10</f>
        <v>0</v>
      </c>
      <c r="Q108">
        <f>'Pre''66 Legends V8'!Q10</f>
        <v>0</v>
      </c>
      <c r="R108">
        <f>'Pre''66 Legends V8'!R10</f>
        <v>0</v>
      </c>
      <c r="S108">
        <f>'Pre''66 Legends V8'!S10</f>
        <v>0</v>
      </c>
      <c r="T108">
        <f>'Pre''66 Legends V8'!T10</f>
        <v>0</v>
      </c>
      <c r="U108">
        <f>'Pre''66 Legends V8'!U10</f>
        <v>0</v>
      </c>
      <c r="V108">
        <f>'Pre''66 Legends V8'!V10</f>
        <v>0</v>
      </c>
      <c r="W108">
        <f>'Pre''66 Legends V8'!W10</f>
        <v>0</v>
      </c>
      <c r="X108">
        <f>'Pre''66 Legends V8'!X10</f>
        <v>0</v>
      </c>
      <c r="Y108">
        <f>'Pre''66 Legends V8'!Y10</f>
        <v>12</v>
      </c>
      <c r="Z108">
        <f>'Pre''66 Legends V8'!Z10</f>
        <v>0</v>
      </c>
      <c r="AA108">
        <f>'Pre''66 Legends V8'!AA10</f>
        <v>0</v>
      </c>
      <c r="AB108" t="b">
        <f t="shared" si="21"/>
        <v>0</v>
      </c>
      <c r="AC108" t="b">
        <f t="shared" si="22"/>
        <v>0</v>
      </c>
      <c r="AD108" t="b">
        <f t="shared" si="23"/>
        <v>0</v>
      </c>
      <c r="AE108" t="b">
        <f t="shared" si="24"/>
        <v>1</v>
      </c>
      <c r="AF108" t="b">
        <f t="shared" si="25"/>
        <v>0</v>
      </c>
      <c r="AG108" t="b">
        <f t="shared" si="26"/>
        <v>0</v>
      </c>
      <c r="AH108" t="b">
        <f t="shared" si="27"/>
        <v>0</v>
      </c>
    </row>
    <row r="109" spans="1:34" x14ac:dyDescent="0.25">
      <c r="A109">
        <f>'Pre''66 Legends V8'!A12</f>
        <v>6</v>
      </c>
      <c r="B109" t="str">
        <f>'Pre''66 Legends V8'!B12</f>
        <v>Neil Lobb</v>
      </c>
      <c r="C109">
        <f>'Pre''66 Legends V8'!C12</f>
        <v>0</v>
      </c>
      <c r="D109" t="str">
        <f>'Pre''66 Legends V8'!D12</f>
        <v>ZA</v>
      </c>
      <c r="E109">
        <f>'Pre''66 Legends V8'!E12</f>
        <v>15</v>
      </c>
      <c r="F109">
        <f>'Pre''66 Legends V8'!F12</f>
        <v>0</v>
      </c>
      <c r="G109">
        <f>'Pre''66 Legends V8'!G12</f>
        <v>0</v>
      </c>
      <c r="H109">
        <f>'Pre''66 Legends V8'!H12</f>
        <v>0</v>
      </c>
      <c r="I109">
        <f>'Pre''66 Legends V8'!I12</f>
        <v>0</v>
      </c>
      <c r="J109">
        <f>'Pre''66 Legends V8'!J12</f>
        <v>0</v>
      </c>
      <c r="K109">
        <f>'Pre''66 Legends V8'!K12</f>
        <v>0</v>
      </c>
      <c r="L109">
        <f>'Pre''66 Legends V8'!L12</f>
        <v>0</v>
      </c>
      <c r="M109">
        <f>'Pre''66 Legends V8'!M12</f>
        <v>0</v>
      </c>
      <c r="N109">
        <f>'Pre''66 Legends V8'!N12</f>
        <v>0</v>
      </c>
      <c r="O109">
        <f>'Pre''66 Legends V8'!O12</f>
        <v>0</v>
      </c>
      <c r="P109">
        <f>'Pre''66 Legends V8'!P12</f>
        <v>3</v>
      </c>
      <c r="Q109">
        <f>'Pre''66 Legends V8'!Q12</f>
        <v>3</v>
      </c>
      <c r="R109">
        <f>'Pre''66 Legends V8'!R12</f>
        <v>0</v>
      </c>
      <c r="S109">
        <f>'Pre''66 Legends V8'!S12</f>
        <v>0</v>
      </c>
      <c r="T109">
        <f>'Pre''66 Legends V8'!T12</f>
        <v>0</v>
      </c>
      <c r="U109">
        <f>'Pre''66 Legends V8'!U12</f>
        <v>0</v>
      </c>
      <c r="V109">
        <f>'Pre''66 Legends V8'!V12</f>
        <v>0</v>
      </c>
      <c r="W109">
        <f>'Pre''66 Legends V8'!W12</f>
        <v>0</v>
      </c>
      <c r="X109">
        <f>'Pre''66 Legends V8'!X12</f>
        <v>0</v>
      </c>
      <c r="Y109">
        <f>'Pre''66 Legends V8'!Y12</f>
        <v>6</v>
      </c>
      <c r="Z109">
        <f>'Pre''66 Legends V8'!Z12</f>
        <v>0</v>
      </c>
      <c r="AA109">
        <f>'Pre''66 Legends V8'!AA12</f>
        <v>0</v>
      </c>
      <c r="AB109" t="b">
        <f t="shared" si="21"/>
        <v>0</v>
      </c>
      <c r="AC109" t="b">
        <f t="shared" si="22"/>
        <v>0</v>
      </c>
      <c r="AD109" t="b">
        <f t="shared" si="23"/>
        <v>0</v>
      </c>
      <c r="AE109" t="b">
        <f t="shared" si="24"/>
        <v>1</v>
      </c>
      <c r="AF109" t="b">
        <f t="shared" si="25"/>
        <v>0</v>
      </c>
      <c r="AG109" t="b">
        <f t="shared" si="26"/>
        <v>0</v>
      </c>
      <c r="AH109" t="b">
        <f t="shared" si="27"/>
        <v>0</v>
      </c>
    </row>
    <row r="110" spans="1:34" x14ac:dyDescent="0.25">
      <c r="A110">
        <f>'Pre''66 Legends V8'!A15</f>
        <v>9</v>
      </c>
      <c r="B110" t="str">
        <f>'Pre''66 Legends V8'!B15</f>
        <v>Peter Lindenberg</v>
      </c>
      <c r="C110">
        <f>'Pre''66 Legends V8'!C15</f>
        <v>0</v>
      </c>
      <c r="D110" t="str">
        <f>'Pre''66 Legends V8'!D15</f>
        <v>ZA</v>
      </c>
      <c r="E110">
        <f>'Pre''66 Legends V8'!E15</f>
        <v>23</v>
      </c>
      <c r="F110">
        <f>'Pre''66 Legends V8'!F15</f>
        <v>0</v>
      </c>
      <c r="G110">
        <f>'Pre''66 Legends V8'!G15</f>
        <v>0</v>
      </c>
      <c r="H110">
        <f>'Pre''66 Legends V8'!H15</f>
        <v>3</v>
      </c>
      <c r="I110" t="str">
        <f>'Pre''66 Legends V8'!I15</f>
        <v>outp</v>
      </c>
      <c r="J110" t="str">
        <f>'Pre''66 Legends V8'!J15</f>
        <v>9</v>
      </c>
      <c r="K110" t="str">
        <f>'Pre''66 Legends V8'!K15</f>
        <v>9</v>
      </c>
      <c r="L110">
        <f>'Pre''66 Legends V8'!L15</f>
        <v>0</v>
      </c>
      <c r="M110">
        <f>'Pre''66 Legends V8'!M15</f>
        <v>0</v>
      </c>
      <c r="N110">
        <f>'Pre''66 Legends V8'!N15</f>
        <v>0</v>
      </c>
      <c r="O110">
        <f>'Pre''66 Legends V8'!O15</f>
        <v>0</v>
      </c>
      <c r="P110">
        <f>'Pre''66 Legends V8'!P15</f>
        <v>0</v>
      </c>
      <c r="Q110">
        <f>'Pre''66 Legends V8'!Q15</f>
        <v>0</v>
      </c>
      <c r="R110">
        <f>'Pre''66 Legends V8'!R15</f>
        <v>0</v>
      </c>
      <c r="S110">
        <f>'Pre''66 Legends V8'!S15</f>
        <v>0</v>
      </c>
      <c r="T110">
        <f>'Pre''66 Legends V8'!T15</f>
        <v>0</v>
      </c>
      <c r="U110">
        <f>'Pre''66 Legends V8'!U15</f>
        <v>0</v>
      </c>
      <c r="V110">
        <f>'Pre''66 Legends V8'!V15</f>
        <v>0</v>
      </c>
      <c r="W110">
        <f>'Pre''66 Legends V8'!W15</f>
        <v>0</v>
      </c>
      <c r="X110" t="str">
        <f>'Pre''66 Legends V8'!X15</f>
        <v>10</v>
      </c>
      <c r="Y110">
        <f>'Pre''66 Legends V8'!Y15</f>
        <v>3</v>
      </c>
      <c r="Z110">
        <f>'Pre''66 Legends V8'!Z15</f>
        <v>0</v>
      </c>
      <c r="AA110">
        <f>'Pre''66 Legends V8'!AA15</f>
        <v>2</v>
      </c>
      <c r="AB110" t="b">
        <f t="shared" si="21"/>
        <v>0</v>
      </c>
      <c r="AC110" t="b">
        <f t="shared" si="22"/>
        <v>0</v>
      </c>
      <c r="AD110" t="b">
        <f t="shared" si="23"/>
        <v>0</v>
      </c>
      <c r="AE110" t="b">
        <f t="shared" si="24"/>
        <v>1</v>
      </c>
      <c r="AF110" t="b">
        <f t="shared" si="25"/>
        <v>0</v>
      </c>
      <c r="AG110" t="b">
        <f t="shared" si="26"/>
        <v>0</v>
      </c>
      <c r="AH110" t="b">
        <f t="shared" si="27"/>
        <v>0</v>
      </c>
    </row>
    <row r="111" spans="1:34" x14ac:dyDescent="0.25">
      <c r="A111">
        <f>'Pre''66 Legends V8'!A13</f>
        <v>7</v>
      </c>
      <c r="B111" t="str">
        <f>'Pre''66 Legends V8'!B13</f>
        <v>Sarel vd Merwe</v>
      </c>
      <c r="C111">
        <f>'Pre''66 Legends V8'!C13</f>
        <v>3954</v>
      </c>
      <c r="D111" t="str">
        <f>'Pre''66 Legends V8'!D13</f>
        <v>ZA</v>
      </c>
      <c r="E111">
        <f>'Pre''66 Legends V8'!E13</f>
        <v>10</v>
      </c>
      <c r="F111">
        <f>'Pre''66 Legends V8'!F13</f>
        <v>0</v>
      </c>
      <c r="G111">
        <f>'Pre''66 Legends V8'!G13</f>
        <v>0</v>
      </c>
      <c r="H111">
        <f>'Pre''66 Legends V8'!H13</f>
        <v>2</v>
      </c>
      <c r="I111">
        <f>'Pre''66 Legends V8'!I13</f>
        <v>4</v>
      </c>
      <c r="J111">
        <f>'Pre''66 Legends V8'!J13</f>
        <v>0</v>
      </c>
      <c r="K111">
        <f>'Pre''66 Legends V8'!K13</f>
        <v>0</v>
      </c>
      <c r="L111">
        <f>'Pre''66 Legends V8'!L13</f>
        <v>0</v>
      </c>
      <c r="M111">
        <f>'Pre''66 Legends V8'!M13</f>
        <v>0</v>
      </c>
      <c r="N111">
        <f>'Pre''66 Legends V8'!N13</f>
        <v>0</v>
      </c>
      <c r="O111">
        <f>'Pre''66 Legends V8'!O13</f>
        <v>0</v>
      </c>
      <c r="P111">
        <f>'Pre''66 Legends V8'!P13</f>
        <v>0</v>
      </c>
      <c r="Q111">
        <f>'Pre''66 Legends V8'!Q13</f>
        <v>0</v>
      </c>
      <c r="R111">
        <f>'Pre''66 Legends V8'!R13</f>
        <v>0</v>
      </c>
      <c r="S111">
        <f>'Pre''66 Legends V8'!S13</f>
        <v>0</v>
      </c>
      <c r="T111">
        <f>'Pre''66 Legends V8'!T13</f>
        <v>0</v>
      </c>
      <c r="U111">
        <f>'Pre''66 Legends V8'!U13</f>
        <v>0</v>
      </c>
      <c r="V111">
        <f>'Pre''66 Legends V8'!V13</f>
        <v>0</v>
      </c>
      <c r="W111">
        <f>'Pre''66 Legends V8'!W13</f>
        <v>0</v>
      </c>
      <c r="X111">
        <f>'Pre''66 Legends V8'!X13</f>
        <v>0</v>
      </c>
      <c r="Y111">
        <f>'Pre''66 Legends V8'!Y13</f>
        <v>6</v>
      </c>
      <c r="Z111">
        <f>'Pre''66 Legends V8'!Z13</f>
        <v>0</v>
      </c>
      <c r="AA111">
        <f>'Pre''66 Legends V8'!AA13</f>
        <v>0</v>
      </c>
      <c r="AB111" t="b">
        <f t="shared" si="21"/>
        <v>0</v>
      </c>
      <c r="AC111" t="b">
        <f t="shared" si="22"/>
        <v>0</v>
      </c>
      <c r="AD111" t="b">
        <f t="shared" si="23"/>
        <v>0</v>
      </c>
      <c r="AE111" t="b">
        <f t="shared" si="24"/>
        <v>1</v>
      </c>
      <c r="AF111" t="b">
        <f t="shared" si="25"/>
        <v>0</v>
      </c>
      <c r="AG111" t="b">
        <f t="shared" si="26"/>
        <v>0</v>
      </c>
      <c r="AH111" t="b">
        <f t="shared" si="27"/>
        <v>0</v>
      </c>
    </row>
    <row r="112" spans="1:34" x14ac:dyDescent="0.25">
      <c r="A112">
        <f>'Pre''66 Legends V8'!A19</f>
        <v>3</v>
      </c>
      <c r="B112" t="str">
        <f>'Pre''66 Legends V8'!B19</f>
        <v>Jonathan du Toit</v>
      </c>
      <c r="C112">
        <f>'Pre''66 Legends V8'!C19</f>
        <v>0</v>
      </c>
      <c r="D112" t="str">
        <f>'Pre''66 Legends V8'!D19</f>
        <v>ZB</v>
      </c>
      <c r="E112">
        <f>'Pre''66 Legends V8'!E19</f>
        <v>60</v>
      </c>
      <c r="F112">
        <f>'Pre''66 Legends V8'!F19</f>
        <v>0</v>
      </c>
      <c r="G112">
        <f>'Pre''66 Legends V8'!G19</f>
        <v>0</v>
      </c>
      <c r="H112">
        <f>'Pre''66 Legends V8'!H19</f>
        <v>0</v>
      </c>
      <c r="I112">
        <f>'Pre''66 Legends V8'!I19</f>
        <v>0</v>
      </c>
      <c r="J112">
        <f>'Pre''66 Legends V8'!J19</f>
        <v>0</v>
      </c>
      <c r="K112">
        <f>'Pre''66 Legends V8'!K19</f>
        <v>0</v>
      </c>
      <c r="L112">
        <f>'Pre''66 Legends V8'!L19</f>
        <v>0</v>
      </c>
      <c r="M112">
        <f>'Pre''66 Legends V8'!M19</f>
        <v>0</v>
      </c>
      <c r="N112">
        <f>'Pre''66 Legends V8'!N19</f>
        <v>0</v>
      </c>
      <c r="O112">
        <f>'Pre''66 Legends V8'!O19</f>
        <v>0</v>
      </c>
      <c r="P112">
        <f>'Pre''66 Legends V8'!P19</f>
        <v>0</v>
      </c>
      <c r="Q112">
        <f>'Pre''66 Legends V8'!Q19</f>
        <v>0</v>
      </c>
      <c r="R112">
        <f>'Pre''66 Legends V8'!R19</f>
        <v>0</v>
      </c>
      <c r="S112">
        <f>'Pre''66 Legends V8'!S19</f>
        <v>0</v>
      </c>
      <c r="T112">
        <f>'Pre''66 Legends V8'!T19</f>
        <v>0</v>
      </c>
      <c r="U112">
        <f>'Pre''66 Legends V8'!U19</f>
        <v>0</v>
      </c>
      <c r="V112">
        <f>'Pre''66 Legends V8'!V19</f>
        <v>0</v>
      </c>
      <c r="W112">
        <f>'Pre''66 Legends V8'!W19</f>
        <v>4.5</v>
      </c>
      <c r="X112">
        <f>'Pre''66 Legends V8'!X19</f>
        <v>0</v>
      </c>
      <c r="Y112">
        <f>'Pre''66 Legends V8'!Y19</f>
        <v>4.5</v>
      </c>
      <c r="Z112">
        <f>'Pre''66 Legends V8'!Z19</f>
        <v>0</v>
      </c>
      <c r="AA112">
        <f>'Pre''66 Legends V8'!AA19</f>
        <v>1</v>
      </c>
      <c r="AB112" t="b">
        <f t="shared" si="21"/>
        <v>0</v>
      </c>
      <c r="AC112" t="b">
        <f t="shared" si="22"/>
        <v>0</v>
      </c>
      <c r="AD112" t="b">
        <f t="shared" si="23"/>
        <v>0</v>
      </c>
      <c r="AE112" t="b">
        <f t="shared" si="24"/>
        <v>1</v>
      </c>
      <c r="AF112" t="b">
        <f t="shared" si="25"/>
        <v>0</v>
      </c>
      <c r="AG112" t="b">
        <f t="shared" si="26"/>
        <v>0</v>
      </c>
      <c r="AH112" t="b">
        <f t="shared" si="27"/>
        <v>0</v>
      </c>
    </row>
    <row r="113" spans="1:34" x14ac:dyDescent="0.25">
      <c r="A113">
        <f>'Pre''66 Legends V8'!A20</f>
        <v>4</v>
      </c>
      <c r="B113" t="str">
        <f>'Pre''66 Legends V8'!B20</f>
        <v>Mark du Toit</v>
      </c>
      <c r="C113">
        <f>'Pre''66 Legends V8'!C20</f>
        <v>0</v>
      </c>
      <c r="D113" t="str">
        <f>'Pre''66 Legends V8'!D20</f>
        <v>ZB</v>
      </c>
      <c r="E113">
        <f>'Pre''66 Legends V8'!E20</f>
        <v>60</v>
      </c>
      <c r="F113">
        <f>'Pre''66 Legends V8'!F20</f>
        <v>0</v>
      </c>
      <c r="G113">
        <f>'Pre''66 Legends V8'!G20</f>
        <v>0</v>
      </c>
      <c r="H113">
        <f>'Pre''66 Legends V8'!H20</f>
        <v>0</v>
      </c>
      <c r="I113">
        <f>'Pre''66 Legends V8'!I20</f>
        <v>0</v>
      </c>
      <c r="J113">
        <f>'Pre''66 Legends V8'!J20</f>
        <v>0</v>
      </c>
      <c r="K113">
        <f>'Pre''66 Legends V8'!K20</f>
        <v>0</v>
      </c>
      <c r="L113">
        <f>'Pre''66 Legends V8'!L20</f>
        <v>0</v>
      </c>
      <c r="M113">
        <f>'Pre''66 Legends V8'!M20</f>
        <v>0</v>
      </c>
      <c r="N113">
        <f>'Pre''66 Legends V8'!N20</f>
        <v>0</v>
      </c>
      <c r="O113">
        <f>'Pre''66 Legends V8'!O20</f>
        <v>0</v>
      </c>
      <c r="P113">
        <f>'Pre''66 Legends V8'!P20</f>
        <v>0</v>
      </c>
      <c r="Q113">
        <f>'Pre''66 Legends V8'!Q20</f>
        <v>0</v>
      </c>
      <c r="R113">
        <f>'Pre''66 Legends V8'!R20</f>
        <v>0</v>
      </c>
      <c r="S113">
        <f>'Pre''66 Legends V8'!S20</f>
        <v>0</v>
      </c>
      <c r="T113">
        <f>'Pre''66 Legends V8'!T20</f>
        <v>0</v>
      </c>
      <c r="U113">
        <f>'Pre''66 Legends V8'!U20</f>
        <v>0</v>
      </c>
      <c r="V113">
        <f>'Pre''66 Legends V8'!V20</f>
        <v>4.5</v>
      </c>
      <c r="W113">
        <f>'Pre''66 Legends V8'!W20</f>
        <v>0</v>
      </c>
      <c r="X113">
        <f>'Pre''66 Legends V8'!X20</f>
        <v>0</v>
      </c>
      <c r="Y113">
        <f>'Pre''66 Legends V8'!Y20</f>
        <v>4.5</v>
      </c>
      <c r="Z113">
        <f>'Pre''66 Legends V8'!Z20</f>
        <v>0</v>
      </c>
      <c r="AA113">
        <f>'Pre''66 Legends V8'!AA20</f>
        <v>1</v>
      </c>
      <c r="AB113" t="b">
        <f t="shared" si="21"/>
        <v>0</v>
      </c>
      <c r="AC113" t="b">
        <f t="shared" si="22"/>
        <v>0</v>
      </c>
      <c r="AD113" t="b">
        <f t="shared" si="23"/>
        <v>0</v>
      </c>
      <c r="AE113" t="b">
        <f t="shared" si="24"/>
        <v>1</v>
      </c>
      <c r="AF113" t="b">
        <f t="shared" si="25"/>
        <v>0</v>
      </c>
      <c r="AG113" t="b">
        <f t="shared" si="26"/>
        <v>0</v>
      </c>
      <c r="AH113" t="b">
        <f t="shared" si="27"/>
        <v>0</v>
      </c>
    </row>
    <row r="114" spans="1:34" x14ac:dyDescent="0.25">
      <c r="A114">
        <f>'Pre''66 Legends V8'!A17</f>
        <v>1</v>
      </c>
      <c r="B114" t="str">
        <f>'Pre''66 Legends V8'!B17</f>
        <v>Oliver Broome</v>
      </c>
      <c r="C114">
        <f>'Pre''66 Legends V8'!C17</f>
        <v>3018</v>
      </c>
      <c r="D114" t="str">
        <f>'Pre''66 Legends V8'!D17</f>
        <v>ZB</v>
      </c>
      <c r="E114">
        <f>'Pre''66 Legends V8'!E17</f>
        <v>143</v>
      </c>
      <c r="F114">
        <f>'Pre''66 Legends V8'!F17</f>
        <v>0</v>
      </c>
      <c r="G114">
        <f>'Pre''66 Legends V8'!G17</f>
        <v>0</v>
      </c>
      <c r="H114">
        <f>'Pre''66 Legends V8'!H17</f>
        <v>4.5</v>
      </c>
      <c r="I114">
        <f>'Pre''66 Legends V8'!I17</f>
        <v>4.5</v>
      </c>
      <c r="J114">
        <f>'Pre''66 Legends V8'!J17</f>
        <v>0</v>
      </c>
      <c r="K114">
        <f>'Pre''66 Legends V8'!K17</f>
        <v>0</v>
      </c>
      <c r="L114">
        <f>'Pre''66 Legends V8'!L17</f>
        <v>0</v>
      </c>
      <c r="M114">
        <f>'Pre''66 Legends V8'!M17</f>
        <v>0</v>
      </c>
      <c r="N114">
        <f>'Pre''66 Legends V8'!N17</f>
        <v>0</v>
      </c>
      <c r="O114">
        <f>'Pre''66 Legends V8'!O17</f>
        <v>0</v>
      </c>
      <c r="P114">
        <f>'Pre''66 Legends V8'!P17</f>
        <v>0</v>
      </c>
      <c r="Q114">
        <f>'Pre''66 Legends V8'!Q17</f>
        <v>0</v>
      </c>
      <c r="R114">
        <f>'Pre''66 Legends V8'!R17</f>
        <v>0</v>
      </c>
      <c r="S114">
        <f>'Pre''66 Legends V8'!S17</f>
        <v>0</v>
      </c>
      <c r="T114">
        <f>'Pre''66 Legends V8'!T17</f>
        <v>0</v>
      </c>
      <c r="U114">
        <f>'Pre''66 Legends V8'!U17</f>
        <v>0</v>
      </c>
      <c r="V114">
        <f>'Pre''66 Legends V8'!V17</f>
        <v>0</v>
      </c>
      <c r="W114">
        <f>'Pre''66 Legends V8'!W17</f>
        <v>0</v>
      </c>
      <c r="X114">
        <f>'Pre''66 Legends V8'!X17</f>
        <v>0</v>
      </c>
      <c r="Y114">
        <f>'Pre''66 Legends V8'!Y17</f>
        <v>9</v>
      </c>
      <c r="Z114">
        <f>'Pre''66 Legends V8'!Z17</f>
        <v>0</v>
      </c>
      <c r="AA114">
        <f>'Pre''66 Legends V8'!AA17</f>
        <v>2</v>
      </c>
      <c r="AB114" t="b">
        <f t="shared" si="21"/>
        <v>0</v>
      </c>
      <c r="AC114" t="b">
        <f t="shared" si="22"/>
        <v>0</v>
      </c>
      <c r="AD114" t="b">
        <f t="shared" si="23"/>
        <v>0</v>
      </c>
      <c r="AE114" t="b">
        <f t="shared" si="24"/>
        <v>1</v>
      </c>
      <c r="AF114" t="b">
        <f t="shared" si="25"/>
        <v>0</v>
      </c>
      <c r="AG114" t="b">
        <f t="shared" si="26"/>
        <v>0</v>
      </c>
      <c r="AH114" t="b">
        <f t="shared" si="27"/>
        <v>0</v>
      </c>
    </row>
    <row r="115" spans="1:34" x14ac:dyDescent="0.25">
      <c r="A115">
        <f>'Pre''66 Legends V8'!A18</f>
        <v>2</v>
      </c>
      <c r="B115" t="str">
        <f>'Pre''66 Legends V8'!B18</f>
        <v>Paige Lindenberg</v>
      </c>
      <c r="C115">
        <f>'Pre''66 Legends V8'!C18</f>
        <v>0</v>
      </c>
      <c r="D115" t="str">
        <f>'Pre''66 Legends V8'!D18</f>
        <v>ZB</v>
      </c>
      <c r="E115">
        <f>'Pre''66 Legends V8'!E18</f>
        <v>19</v>
      </c>
      <c r="F115">
        <f>'Pre''66 Legends V8'!F18</f>
        <v>0</v>
      </c>
      <c r="G115">
        <f>'Pre''66 Legends V8'!G18</f>
        <v>0</v>
      </c>
      <c r="H115">
        <f>'Pre''66 Legends V8'!H18</f>
        <v>3</v>
      </c>
      <c r="I115">
        <f>'Pre''66 Legends V8'!I18</f>
        <v>3</v>
      </c>
      <c r="J115" t="str">
        <f>'Pre''66 Legends V8'!J18</f>
        <v>4.5</v>
      </c>
      <c r="K115" t="str">
        <f>'Pre''66 Legends V8'!K18</f>
        <v>4.5</v>
      </c>
      <c r="L115">
        <f>'Pre''66 Legends V8'!L18</f>
        <v>0</v>
      </c>
      <c r="M115">
        <f>'Pre''66 Legends V8'!M18</f>
        <v>0</v>
      </c>
      <c r="N115">
        <f>'Pre''66 Legends V8'!N18</f>
        <v>0</v>
      </c>
      <c r="O115">
        <f>'Pre''66 Legends V8'!O18</f>
        <v>0</v>
      </c>
      <c r="P115">
        <f>'Pre''66 Legends V8'!P18</f>
        <v>0</v>
      </c>
      <c r="Q115">
        <f>'Pre''66 Legends V8'!Q18</f>
        <v>0</v>
      </c>
      <c r="R115">
        <f>'Pre''66 Legends V8'!R18</f>
        <v>0</v>
      </c>
      <c r="S115">
        <f>'Pre''66 Legends V8'!S18</f>
        <v>0</v>
      </c>
      <c r="T115">
        <f>'Pre''66 Legends V8'!T18</f>
        <v>0</v>
      </c>
      <c r="U115">
        <f>'Pre''66 Legends V8'!U18</f>
        <v>0</v>
      </c>
      <c r="V115">
        <f>'Pre''66 Legends V8'!V18</f>
        <v>0</v>
      </c>
      <c r="W115">
        <f>'Pre''66 Legends V8'!W18</f>
        <v>0</v>
      </c>
      <c r="X115" t="str">
        <f>'Pre''66 Legends V8'!X18</f>
        <v>10</v>
      </c>
      <c r="Y115">
        <f>'Pre''66 Legends V8'!Y18</f>
        <v>6</v>
      </c>
      <c r="Z115">
        <f>'Pre''66 Legends V8'!Z18</f>
        <v>0</v>
      </c>
      <c r="AA115">
        <f>'Pre''66 Legends V8'!AA18</f>
        <v>2</v>
      </c>
      <c r="AB115" t="b">
        <f t="shared" si="21"/>
        <v>0</v>
      </c>
      <c r="AC115" t="b">
        <f t="shared" si="22"/>
        <v>0</v>
      </c>
      <c r="AD115" t="b">
        <f t="shared" si="23"/>
        <v>0</v>
      </c>
      <c r="AE115" t="b">
        <f t="shared" si="24"/>
        <v>1</v>
      </c>
      <c r="AF115" t="b">
        <f t="shared" si="25"/>
        <v>0</v>
      </c>
      <c r="AG115" t="b">
        <f t="shared" si="26"/>
        <v>0</v>
      </c>
      <c r="AH115" t="b">
        <f t="shared" si="27"/>
        <v>0</v>
      </c>
    </row>
  </sheetData>
  <autoFilter ref="A1:AH115">
    <sortState ref="A2:AH115">
      <sortCondition ref="D2:D115"/>
      <sortCondition ref="B2:B115"/>
    </sortState>
  </autoFilter>
  <sortState ref="AM1:AM116">
    <sortCondition ref="AM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view="pageBreakPreview" zoomScale="60" zoomScaleNormal="100" workbookViewId="0">
      <selection activeCell="Z23" sqref="Z23"/>
    </sheetView>
  </sheetViews>
  <sheetFormatPr defaultRowHeight="15" x14ac:dyDescent="0.25"/>
  <cols>
    <col min="1" max="1" width="26.7109375" bestFit="1" customWidth="1"/>
    <col min="10" max="10" width="3.7109375" bestFit="1" customWidth="1"/>
    <col min="11" max="17" width="0" hidden="1" customWidth="1"/>
  </cols>
  <sheetData>
    <row r="1" spans="1:19" s="124" customFormat="1" ht="45" x14ac:dyDescent="0.25">
      <c r="B1" s="124" t="s">
        <v>169</v>
      </c>
      <c r="C1" s="124" t="s">
        <v>169</v>
      </c>
      <c r="D1" s="124" t="s">
        <v>169</v>
      </c>
      <c r="E1" s="124" t="s">
        <v>169</v>
      </c>
      <c r="F1" s="124" t="s">
        <v>169</v>
      </c>
      <c r="G1" s="124" t="s">
        <v>169</v>
      </c>
      <c r="H1" s="124" t="s">
        <v>169</v>
      </c>
      <c r="I1" s="124" t="s">
        <v>169</v>
      </c>
      <c r="K1" s="124" t="s">
        <v>168</v>
      </c>
      <c r="L1" s="124" t="s">
        <v>168</v>
      </c>
      <c r="M1" s="124" t="s">
        <v>168</v>
      </c>
      <c r="N1" s="124" t="s">
        <v>168</v>
      </c>
      <c r="O1" s="124" t="s">
        <v>168</v>
      </c>
      <c r="P1" s="124" t="s">
        <v>168</v>
      </c>
      <c r="Q1" s="124" t="s">
        <v>168</v>
      </c>
      <c r="R1" s="124" t="s">
        <v>171</v>
      </c>
      <c r="S1" s="124" t="s">
        <v>172</v>
      </c>
    </row>
    <row r="2" spans="1:19" ht="30" x14ac:dyDescent="0.25">
      <c r="A2" s="103" t="s">
        <v>1</v>
      </c>
      <c r="B2" s="103" t="s">
        <v>162</v>
      </c>
      <c r="C2" s="103" t="s">
        <v>39</v>
      </c>
      <c r="D2" s="103" t="s">
        <v>163</v>
      </c>
      <c r="E2" s="103" t="s">
        <v>164</v>
      </c>
      <c r="F2" s="103" t="s">
        <v>165</v>
      </c>
      <c r="G2" s="103" t="s">
        <v>122</v>
      </c>
      <c r="H2" s="103" t="s">
        <v>166</v>
      </c>
      <c r="I2" s="103" t="s">
        <v>167</v>
      </c>
      <c r="J2" s="103" t="s">
        <v>170</v>
      </c>
      <c r="K2" s="103" t="s">
        <v>162</v>
      </c>
      <c r="L2" s="103" t="s">
        <v>39</v>
      </c>
      <c r="M2" s="103" t="s">
        <v>163</v>
      </c>
      <c r="N2" s="103" t="s">
        <v>164</v>
      </c>
      <c r="O2" s="103" t="s">
        <v>165</v>
      </c>
      <c r="P2" s="103" t="s">
        <v>122</v>
      </c>
      <c r="Q2" s="103" t="s">
        <v>166</v>
      </c>
      <c r="R2" s="103" t="s">
        <v>167</v>
      </c>
      <c r="S2" s="103" t="s">
        <v>167</v>
      </c>
    </row>
    <row r="3" spans="1:19" x14ac:dyDescent="0.25">
      <c r="A3" t="s">
        <v>58</v>
      </c>
      <c r="B3">
        <f>SUMIFS('Summary Dataset'!$Y:$Y, 'Summary Dataset'!$AB:$AB, TRUE, 'Summary Dataset'!$B:$B, $A3)</f>
        <v>0</v>
      </c>
      <c r="C3">
        <f>SUMIFS('Summary Dataset'!$Y:$Y, 'Summary Dataset'!$AC:$AC, TRUE, 'Summary Dataset'!$B:$B, $A3)</f>
        <v>0</v>
      </c>
      <c r="D3">
        <f>SUMIFS('Summary Dataset'!$Y:$Y, 'Summary Dataset'!$AD:$AD, TRUE, 'Summary Dataset'!$B:$B, $A3)</f>
        <v>0</v>
      </c>
      <c r="E3">
        <f>SUMIFS('Summary Dataset'!$Y:$Y, 'Summary Dataset'!$AE:$AE, TRUE, 'Summary Dataset'!$B:$B, $A3)</f>
        <v>40.5</v>
      </c>
      <c r="F3">
        <f>SUMIFS('Summary Dataset'!$Y:$Y, 'Summary Dataset'!$AF:$AF, TRUE, 'Summary Dataset'!$B:$B, $A3)</f>
        <v>25.5</v>
      </c>
      <c r="G3">
        <f>SUMIFS('Summary Dataset'!$Y:$Y, 'Summary Dataset'!$AG:$AG, TRUE, 'Summary Dataset'!$B:$B, $A3)</f>
        <v>0</v>
      </c>
      <c r="H3">
        <f>SUMIFS('Summary Dataset'!$Y:$Y, 'Summary Dataset'!$AH:$AH, TRUE, 'Summary Dataset'!$B:$B, $A3)</f>
        <v>28</v>
      </c>
      <c r="I3">
        <f>SUMIFS('Summary Dataset'!$Y:$Y, 'Summary Dataset'!$B:$B, $A3)</f>
        <v>94</v>
      </c>
      <c r="J3" t="s">
        <v>170</v>
      </c>
      <c r="K3">
        <f>SUMIFS('Summary Dataset'!$AA:$AA, 'Summary Dataset'!$AB:$AB, TRUE, 'Summary Dataset'!$B:$B, $A3)</f>
        <v>0</v>
      </c>
      <c r="L3">
        <f>SUMIFS('Summary Dataset'!$AA:$AA, 'Summary Dataset'!$AC:$AC, TRUE, 'Summary Dataset'!$B:$B, $A3)</f>
        <v>0</v>
      </c>
      <c r="M3">
        <f>SUMIFS('Summary Dataset'!$AA:$AA, 'Summary Dataset'!$AD:$AD, TRUE, 'Summary Dataset'!$B:$B, $A3)</f>
        <v>0</v>
      </c>
      <c r="N3">
        <f>SUMIFS('Summary Dataset'!$AA:$AA, 'Summary Dataset'!$AE:$AE, TRUE, 'Summary Dataset'!$B:$B, $A3)</f>
        <v>5</v>
      </c>
      <c r="O3">
        <f>SUMIFS('Summary Dataset'!$AA:$AA, 'Summary Dataset'!$AF:$AF, TRUE, 'Summary Dataset'!$B:$B, $A3)</f>
        <v>2</v>
      </c>
      <c r="P3">
        <f>SUMIFS('Summary Dataset'!$AA:$AA, 'Summary Dataset'!$AG:$AG, TRUE, 'Summary Dataset'!$B:$B, $A3)</f>
        <v>0</v>
      </c>
      <c r="Q3">
        <f>SUMIFS('Summary Dataset'!$AA:$AA, 'Summary Dataset'!$AH:$AH, TRUE, 'Summary Dataset'!$B:$B, $A3)</f>
        <v>3</v>
      </c>
      <c r="R3">
        <f t="shared" ref="R3:R34" si="0">SUM(K3:Q3)</f>
        <v>10</v>
      </c>
      <c r="S3">
        <f t="shared" ref="S3:S34" si="1">MAX(K3:Q3)</f>
        <v>5</v>
      </c>
    </row>
    <row r="4" spans="1:19" x14ac:dyDescent="0.25">
      <c r="A4" t="s">
        <v>80</v>
      </c>
      <c r="B4">
        <f>SUMIFS('Summary Dataset'!$Y:$Y, 'Summary Dataset'!$AB:$AB, TRUE, 'Summary Dataset'!$B:$B, $A4)</f>
        <v>0</v>
      </c>
      <c r="C4">
        <f>SUMIFS('Summary Dataset'!$Y:$Y, 'Summary Dataset'!$AC:$AC, TRUE, 'Summary Dataset'!$B:$B, $A4)</f>
        <v>0</v>
      </c>
      <c r="D4">
        <f>SUMIFS('Summary Dataset'!$Y:$Y, 'Summary Dataset'!$AD:$AD, TRUE, 'Summary Dataset'!$B:$B, $A4)</f>
        <v>0</v>
      </c>
      <c r="E4">
        <f>SUMIFS('Summary Dataset'!$Y:$Y, 'Summary Dataset'!$AE:$AE, TRUE, 'Summary Dataset'!$B:$B, $A4)</f>
        <v>0</v>
      </c>
      <c r="F4">
        <f>SUMIFS('Summary Dataset'!$Y:$Y, 'Summary Dataset'!$AF:$AF, TRUE, 'Summary Dataset'!$B:$B, $A4)</f>
        <v>22</v>
      </c>
      <c r="G4">
        <f>SUMIFS('Summary Dataset'!$Y:$Y, 'Summary Dataset'!$AG:$AG, TRUE, 'Summary Dataset'!$B:$B, $A4)</f>
        <v>0</v>
      </c>
      <c r="H4">
        <f>SUMIFS('Summary Dataset'!$Y:$Y, 'Summary Dataset'!$AH:$AH, TRUE, 'Summary Dataset'!$B:$B, $A4)</f>
        <v>0</v>
      </c>
      <c r="I4">
        <f>SUMIFS('Summary Dataset'!$Y:$Y, 'Summary Dataset'!$B:$B, $A4)</f>
        <v>22</v>
      </c>
      <c r="J4" t="s">
        <v>170</v>
      </c>
      <c r="K4">
        <f>SUMIFS('Summary Dataset'!$AA:$AA, 'Summary Dataset'!$AB:$AB, TRUE, 'Summary Dataset'!$B:$B, $A4)</f>
        <v>0</v>
      </c>
      <c r="L4">
        <f>SUMIFS('Summary Dataset'!$AA:$AA, 'Summary Dataset'!$AC:$AC, TRUE, 'Summary Dataset'!$B:$B, $A4)</f>
        <v>0</v>
      </c>
      <c r="M4">
        <f>SUMIFS('Summary Dataset'!$AA:$AA, 'Summary Dataset'!$AD:$AD, TRUE, 'Summary Dataset'!$B:$B, $A4)</f>
        <v>0</v>
      </c>
      <c r="N4">
        <f>SUMIFS('Summary Dataset'!$AA:$AA, 'Summary Dataset'!$AE:$AE, TRUE, 'Summary Dataset'!$B:$B, $A4)</f>
        <v>0</v>
      </c>
      <c r="O4">
        <f>SUMIFS('Summary Dataset'!$AA:$AA, 'Summary Dataset'!$AF:$AF, TRUE, 'Summary Dataset'!$B:$B, $A4)</f>
        <v>0</v>
      </c>
      <c r="P4">
        <f>SUMIFS('Summary Dataset'!$AA:$AA, 'Summary Dataset'!$AG:$AG, TRUE, 'Summary Dataset'!$B:$B, $A4)</f>
        <v>0</v>
      </c>
      <c r="Q4">
        <f>SUMIFS('Summary Dataset'!$AA:$AA, 'Summary Dataset'!$AH:$AH, TRUE, 'Summary Dataset'!$B:$B, $A4)</f>
        <v>0</v>
      </c>
      <c r="R4">
        <f t="shared" si="0"/>
        <v>0</v>
      </c>
      <c r="S4">
        <f t="shared" si="1"/>
        <v>0</v>
      </c>
    </row>
    <row r="5" spans="1:19" x14ac:dyDescent="0.25">
      <c r="A5" t="s">
        <v>133</v>
      </c>
      <c r="B5">
        <f>SUMIFS('Summary Dataset'!$Y:$Y, 'Summary Dataset'!$AB:$AB, TRUE, 'Summary Dataset'!$B:$B, $A5)</f>
        <v>0</v>
      </c>
      <c r="C5">
        <f>SUMIFS('Summary Dataset'!$Y:$Y, 'Summary Dataset'!$AC:$AC, TRUE, 'Summary Dataset'!$B:$B, $A5)</f>
        <v>0</v>
      </c>
      <c r="D5">
        <f>SUMIFS('Summary Dataset'!$Y:$Y, 'Summary Dataset'!$AD:$AD, TRUE, 'Summary Dataset'!$B:$B, $A5)</f>
        <v>0</v>
      </c>
      <c r="E5">
        <f>SUMIFS('Summary Dataset'!$Y:$Y, 'Summary Dataset'!$AE:$AE, TRUE, 'Summary Dataset'!$B:$B, $A5)</f>
        <v>0</v>
      </c>
      <c r="F5">
        <f>SUMIFS('Summary Dataset'!$Y:$Y, 'Summary Dataset'!$AF:$AF, TRUE, 'Summary Dataset'!$B:$B, $A5)</f>
        <v>21</v>
      </c>
      <c r="G5">
        <f>SUMIFS('Summary Dataset'!$Y:$Y, 'Summary Dataset'!$AG:$AG, TRUE, 'Summary Dataset'!$B:$B, $A5)</f>
        <v>0</v>
      </c>
      <c r="H5">
        <f>SUMIFS('Summary Dataset'!$Y:$Y, 'Summary Dataset'!$AH:$AH, TRUE, 'Summary Dataset'!$B:$B, $A5)</f>
        <v>0</v>
      </c>
      <c r="I5">
        <f>SUMIFS('Summary Dataset'!$Y:$Y, 'Summary Dataset'!$B:$B, $A5)</f>
        <v>21</v>
      </c>
      <c r="J5" t="s">
        <v>170</v>
      </c>
      <c r="K5">
        <f>SUMIFS('Summary Dataset'!$AA:$AA, 'Summary Dataset'!$AB:$AB, TRUE, 'Summary Dataset'!$B:$B, $A5)</f>
        <v>0</v>
      </c>
      <c r="L5">
        <f>SUMIFS('Summary Dataset'!$AA:$AA, 'Summary Dataset'!$AC:$AC, TRUE, 'Summary Dataset'!$B:$B, $A5)</f>
        <v>0</v>
      </c>
      <c r="M5">
        <f>SUMIFS('Summary Dataset'!$AA:$AA, 'Summary Dataset'!$AD:$AD, TRUE, 'Summary Dataset'!$B:$B, $A5)</f>
        <v>0</v>
      </c>
      <c r="N5">
        <f>SUMIFS('Summary Dataset'!$AA:$AA, 'Summary Dataset'!$AE:$AE, TRUE, 'Summary Dataset'!$B:$B, $A5)</f>
        <v>0</v>
      </c>
      <c r="O5">
        <f>SUMIFS('Summary Dataset'!$AA:$AA, 'Summary Dataset'!$AF:$AF, TRUE, 'Summary Dataset'!$B:$B, $A5)</f>
        <v>3</v>
      </c>
      <c r="P5">
        <f>SUMIFS('Summary Dataset'!$AA:$AA, 'Summary Dataset'!$AG:$AG, TRUE, 'Summary Dataset'!$B:$B, $A5)</f>
        <v>0</v>
      </c>
      <c r="Q5">
        <f>SUMIFS('Summary Dataset'!$AA:$AA, 'Summary Dataset'!$AH:$AH, TRUE, 'Summary Dataset'!$B:$B, $A5)</f>
        <v>0</v>
      </c>
      <c r="R5">
        <f t="shared" si="0"/>
        <v>3</v>
      </c>
      <c r="S5">
        <f t="shared" si="1"/>
        <v>3</v>
      </c>
    </row>
    <row r="6" spans="1:19" x14ac:dyDescent="0.25">
      <c r="A6" t="s">
        <v>85</v>
      </c>
      <c r="B6">
        <f>SUMIFS('Summary Dataset'!$Y:$Y, 'Summary Dataset'!$AB:$AB, TRUE, 'Summary Dataset'!$B:$B, $A6)</f>
        <v>0</v>
      </c>
      <c r="C6">
        <f>SUMIFS('Summary Dataset'!$Y:$Y, 'Summary Dataset'!$AC:$AC, TRUE, 'Summary Dataset'!$B:$B, $A6)</f>
        <v>0</v>
      </c>
      <c r="D6">
        <f>SUMIFS('Summary Dataset'!$Y:$Y, 'Summary Dataset'!$AD:$AD, TRUE, 'Summary Dataset'!$B:$B, $A6)</f>
        <v>0</v>
      </c>
      <c r="E6">
        <f>SUMIFS('Summary Dataset'!$Y:$Y, 'Summary Dataset'!$AE:$AE, TRUE, 'Summary Dataset'!$B:$B, $A6)</f>
        <v>0</v>
      </c>
      <c r="F6">
        <f>SUMIFS('Summary Dataset'!$Y:$Y, 'Summary Dataset'!$AF:$AF, TRUE, 'Summary Dataset'!$B:$B, $A6)</f>
        <v>20</v>
      </c>
      <c r="G6">
        <f>SUMIFS('Summary Dataset'!$Y:$Y, 'Summary Dataset'!$AG:$AG, TRUE, 'Summary Dataset'!$B:$B, $A6)</f>
        <v>0</v>
      </c>
      <c r="H6">
        <f>SUMIFS('Summary Dataset'!$Y:$Y, 'Summary Dataset'!$AH:$AH, TRUE, 'Summary Dataset'!$B:$B, $A6)</f>
        <v>0</v>
      </c>
      <c r="I6">
        <f>SUMIFS('Summary Dataset'!$Y:$Y, 'Summary Dataset'!$B:$B, $A6)</f>
        <v>20</v>
      </c>
      <c r="J6" t="s">
        <v>170</v>
      </c>
      <c r="K6">
        <f>SUMIFS('Summary Dataset'!$AA:$AA, 'Summary Dataset'!$AB:$AB, TRUE, 'Summary Dataset'!$B:$B, $A6)</f>
        <v>0</v>
      </c>
      <c r="L6">
        <f>SUMIFS('Summary Dataset'!$AA:$AA, 'Summary Dataset'!$AC:$AC, TRUE, 'Summary Dataset'!$B:$B, $A6)</f>
        <v>0</v>
      </c>
      <c r="M6">
        <f>SUMIFS('Summary Dataset'!$AA:$AA, 'Summary Dataset'!$AD:$AD, TRUE, 'Summary Dataset'!$B:$B, $A6)</f>
        <v>0</v>
      </c>
      <c r="N6">
        <f>SUMIFS('Summary Dataset'!$AA:$AA, 'Summary Dataset'!$AE:$AE, TRUE, 'Summary Dataset'!$B:$B, $A6)</f>
        <v>0</v>
      </c>
      <c r="O6">
        <f>SUMIFS('Summary Dataset'!$AA:$AA, 'Summary Dataset'!$AF:$AF, TRUE, 'Summary Dataset'!$B:$B, $A6)</f>
        <v>2</v>
      </c>
      <c r="P6">
        <f>SUMIFS('Summary Dataset'!$AA:$AA, 'Summary Dataset'!$AG:$AG, TRUE, 'Summary Dataset'!$B:$B, $A6)</f>
        <v>0</v>
      </c>
      <c r="Q6">
        <f>SUMIFS('Summary Dataset'!$AA:$AA, 'Summary Dataset'!$AH:$AH, TRUE, 'Summary Dataset'!$B:$B, $A6)</f>
        <v>0</v>
      </c>
      <c r="R6">
        <f t="shared" si="0"/>
        <v>2</v>
      </c>
      <c r="S6">
        <f t="shared" si="1"/>
        <v>2</v>
      </c>
    </row>
    <row r="7" spans="1:19" x14ac:dyDescent="0.25">
      <c r="A7" t="s">
        <v>68</v>
      </c>
      <c r="B7">
        <f>SUMIFS('Summary Dataset'!$Y:$Y, 'Summary Dataset'!$AB:$AB, TRUE, 'Summary Dataset'!$B:$B, $A7)</f>
        <v>0</v>
      </c>
      <c r="C7">
        <f>SUMIFS('Summary Dataset'!$Y:$Y, 'Summary Dataset'!$AC:$AC, TRUE, 'Summary Dataset'!$B:$B, $A7)</f>
        <v>0</v>
      </c>
      <c r="D7">
        <f>SUMIFS('Summary Dataset'!$Y:$Y, 'Summary Dataset'!$AD:$AD, TRUE, 'Summary Dataset'!$B:$B, $A7)</f>
        <v>0</v>
      </c>
      <c r="E7">
        <f>SUMIFS('Summary Dataset'!$Y:$Y, 'Summary Dataset'!$AE:$AE, TRUE, 'Summary Dataset'!$B:$B, $A7)</f>
        <v>0</v>
      </c>
      <c r="F7">
        <f>SUMIFS('Summary Dataset'!$Y:$Y, 'Summary Dataset'!$AF:$AF, TRUE, 'Summary Dataset'!$B:$B, $A7)</f>
        <v>18</v>
      </c>
      <c r="G7">
        <f>SUMIFS('Summary Dataset'!$Y:$Y, 'Summary Dataset'!$AG:$AG, TRUE, 'Summary Dataset'!$B:$B, $A7)</f>
        <v>0</v>
      </c>
      <c r="H7">
        <f>SUMIFS('Summary Dataset'!$Y:$Y, 'Summary Dataset'!$AH:$AH, TRUE, 'Summary Dataset'!$B:$B, $A7)</f>
        <v>0</v>
      </c>
      <c r="I7">
        <f>SUMIFS('Summary Dataset'!$Y:$Y, 'Summary Dataset'!$B:$B, $A7)</f>
        <v>18</v>
      </c>
      <c r="J7" t="s">
        <v>170</v>
      </c>
      <c r="K7">
        <f>SUMIFS('Summary Dataset'!$AA:$AA, 'Summary Dataset'!$AB:$AB, TRUE, 'Summary Dataset'!$B:$B, $A7)</f>
        <v>0</v>
      </c>
      <c r="L7">
        <f>SUMIFS('Summary Dataset'!$AA:$AA, 'Summary Dataset'!$AC:$AC, TRUE, 'Summary Dataset'!$B:$B, $A7)</f>
        <v>0</v>
      </c>
      <c r="M7">
        <f>SUMIFS('Summary Dataset'!$AA:$AA, 'Summary Dataset'!$AD:$AD, TRUE, 'Summary Dataset'!$B:$B, $A7)</f>
        <v>0</v>
      </c>
      <c r="N7">
        <f>SUMIFS('Summary Dataset'!$AA:$AA, 'Summary Dataset'!$AE:$AE, TRUE, 'Summary Dataset'!$B:$B, $A7)</f>
        <v>0</v>
      </c>
      <c r="O7">
        <f>SUMIFS('Summary Dataset'!$AA:$AA, 'Summary Dataset'!$AF:$AF, TRUE, 'Summary Dataset'!$B:$B, $A7)</f>
        <v>2</v>
      </c>
      <c r="P7">
        <f>SUMIFS('Summary Dataset'!$AA:$AA, 'Summary Dataset'!$AG:$AG, TRUE, 'Summary Dataset'!$B:$B, $A7)</f>
        <v>0</v>
      </c>
      <c r="Q7">
        <f>SUMIFS('Summary Dataset'!$AA:$AA, 'Summary Dataset'!$AH:$AH, TRUE, 'Summary Dataset'!$B:$B, $A7)</f>
        <v>0</v>
      </c>
      <c r="R7">
        <f t="shared" si="0"/>
        <v>2</v>
      </c>
      <c r="S7">
        <f t="shared" si="1"/>
        <v>2</v>
      </c>
    </row>
    <row r="8" spans="1:19" x14ac:dyDescent="0.25">
      <c r="A8" t="s">
        <v>72</v>
      </c>
      <c r="B8">
        <f>SUMIFS('Summary Dataset'!$Y:$Y, 'Summary Dataset'!$AB:$AB, TRUE, 'Summary Dataset'!$B:$B, $A8)</f>
        <v>0</v>
      </c>
      <c r="C8">
        <f>SUMIFS('Summary Dataset'!$Y:$Y, 'Summary Dataset'!$AC:$AC, TRUE, 'Summary Dataset'!$B:$B, $A8)</f>
        <v>0</v>
      </c>
      <c r="D8">
        <f>SUMIFS('Summary Dataset'!$Y:$Y, 'Summary Dataset'!$AD:$AD, TRUE, 'Summary Dataset'!$B:$B, $A8)</f>
        <v>0</v>
      </c>
      <c r="E8">
        <f>SUMIFS('Summary Dataset'!$Y:$Y, 'Summary Dataset'!$AE:$AE, TRUE, 'Summary Dataset'!$B:$B, $A8)</f>
        <v>0</v>
      </c>
      <c r="F8">
        <f>SUMIFS('Summary Dataset'!$Y:$Y, 'Summary Dataset'!$AF:$AF, TRUE, 'Summary Dataset'!$B:$B, $A8)</f>
        <v>18</v>
      </c>
      <c r="G8">
        <f>SUMIFS('Summary Dataset'!$Y:$Y, 'Summary Dataset'!$AG:$AG, TRUE, 'Summary Dataset'!$B:$B, $A8)</f>
        <v>0</v>
      </c>
      <c r="H8">
        <f>SUMIFS('Summary Dataset'!$Y:$Y, 'Summary Dataset'!$AH:$AH, TRUE, 'Summary Dataset'!$B:$B, $A8)</f>
        <v>0</v>
      </c>
      <c r="I8">
        <f>SUMIFS('Summary Dataset'!$Y:$Y, 'Summary Dataset'!$B:$B, $A8)</f>
        <v>18</v>
      </c>
      <c r="J8" t="s">
        <v>170</v>
      </c>
      <c r="K8">
        <f>SUMIFS('Summary Dataset'!$AA:$AA, 'Summary Dataset'!$AB:$AB, TRUE, 'Summary Dataset'!$B:$B, $A8)</f>
        <v>0</v>
      </c>
      <c r="L8">
        <f>SUMIFS('Summary Dataset'!$AA:$AA, 'Summary Dataset'!$AC:$AC, TRUE, 'Summary Dataset'!$B:$B, $A8)</f>
        <v>0</v>
      </c>
      <c r="M8">
        <f>SUMIFS('Summary Dataset'!$AA:$AA, 'Summary Dataset'!$AD:$AD, TRUE, 'Summary Dataset'!$B:$B, $A8)</f>
        <v>0</v>
      </c>
      <c r="N8">
        <f>SUMIFS('Summary Dataset'!$AA:$AA, 'Summary Dataset'!$AE:$AE, TRUE, 'Summary Dataset'!$B:$B, $A8)</f>
        <v>0</v>
      </c>
      <c r="O8">
        <f>SUMIFS('Summary Dataset'!$AA:$AA, 'Summary Dataset'!$AF:$AF, TRUE, 'Summary Dataset'!$B:$B, $A8)</f>
        <v>2</v>
      </c>
      <c r="P8">
        <f>SUMIFS('Summary Dataset'!$AA:$AA, 'Summary Dataset'!$AG:$AG, TRUE, 'Summary Dataset'!$B:$B, $A8)</f>
        <v>0</v>
      </c>
      <c r="Q8">
        <f>SUMIFS('Summary Dataset'!$AA:$AA, 'Summary Dataset'!$AH:$AH, TRUE, 'Summary Dataset'!$B:$B, $A8)</f>
        <v>0</v>
      </c>
      <c r="R8">
        <f t="shared" si="0"/>
        <v>2</v>
      </c>
      <c r="S8">
        <f t="shared" si="1"/>
        <v>2</v>
      </c>
    </row>
    <row r="9" spans="1:19" x14ac:dyDescent="0.25">
      <c r="A9" t="s">
        <v>84</v>
      </c>
      <c r="B9">
        <f>SUMIFS('Summary Dataset'!$Y:$Y, 'Summary Dataset'!$AB:$AB, TRUE, 'Summary Dataset'!$B:$B, $A9)</f>
        <v>0</v>
      </c>
      <c r="C9">
        <f>SUMIFS('Summary Dataset'!$Y:$Y, 'Summary Dataset'!$AC:$AC, TRUE, 'Summary Dataset'!$B:$B, $A9)</f>
        <v>0</v>
      </c>
      <c r="D9">
        <f>SUMIFS('Summary Dataset'!$Y:$Y, 'Summary Dataset'!$AD:$AD, TRUE, 'Summary Dataset'!$B:$B, $A9)</f>
        <v>0</v>
      </c>
      <c r="E9">
        <f>SUMIFS('Summary Dataset'!$Y:$Y, 'Summary Dataset'!$AE:$AE, TRUE, 'Summary Dataset'!$B:$B, $A9)</f>
        <v>0</v>
      </c>
      <c r="F9">
        <f>SUMIFS('Summary Dataset'!$Y:$Y, 'Summary Dataset'!$AF:$AF, TRUE, 'Summary Dataset'!$B:$B, $A9)</f>
        <v>17</v>
      </c>
      <c r="G9">
        <f>SUMIFS('Summary Dataset'!$Y:$Y, 'Summary Dataset'!$AG:$AG, TRUE, 'Summary Dataset'!$B:$B, $A9)</f>
        <v>0</v>
      </c>
      <c r="H9">
        <f>SUMIFS('Summary Dataset'!$Y:$Y, 'Summary Dataset'!$AH:$AH, TRUE, 'Summary Dataset'!$B:$B, $A9)</f>
        <v>0</v>
      </c>
      <c r="I9">
        <f>SUMIFS('Summary Dataset'!$Y:$Y, 'Summary Dataset'!$B:$B, $A9)</f>
        <v>17</v>
      </c>
      <c r="J9" t="s">
        <v>170</v>
      </c>
      <c r="K9">
        <f>SUMIFS('Summary Dataset'!$AA:$AA, 'Summary Dataset'!$AB:$AB, TRUE, 'Summary Dataset'!$B:$B, $A9)</f>
        <v>0</v>
      </c>
      <c r="L9">
        <f>SUMIFS('Summary Dataset'!$AA:$AA, 'Summary Dataset'!$AC:$AC, TRUE, 'Summary Dataset'!$B:$B, $A9)</f>
        <v>0</v>
      </c>
      <c r="M9">
        <f>SUMIFS('Summary Dataset'!$AA:$AA, 'Summary Dataset'!$AD:$AD, TRUE, 'Summary Dataset'!$B:$B, $A9)</f>
        <v>0</v>
      </c>
      <c r="N9">
        <f>SUMIFS('Summary Dataset'!$AA:$AA, 'Summary Dataset'!$AE:$AE, TRUE, 'Summary Dataset'!$B:$B, $A9)</f>
        <v>0</v>
      </c>
      <c r="O9">
        <f>SUMIFS('Summary Dataset'!$AA:$AA, 'Summary Dataset'!$AF:$AF, TRUE, 'Summary Dataset'!$B:$B, $A9)</f>
        <v>1</v>
      </c>
      <c r="P9">
        <f>SUMIFS('Summary Dataset'!$AA:$AA, 'Summary Dataset'!$AG:$AG, TRUE, 'Summary Dataset'!$B:$B, $A9)</f>
        <v>0</v>
      </c>
      <c r="Q9">
        <f>SUMIFS('Summary Dataset'!$AA:$AA, 'Summary Dataset'!$AH:$AH, TRUE, 'Summary Dataset'!$B:$B, $A9)</f>
        <v>0</v>
      </c>
      <c r="R9">
        <f t="shared" si="0"/>
        <v>1</v>
      </c>
      <c r="S9">
        <f t="shared" si="1"/>
        <v>1</v>
      </c>
    </row>
    <row r="10" spans="1:19" x14ac:dyDescent="0.25">
      <c r="A10" t="s">
        <v>73</v>
      </c>
      <c r="B10">
        <f>SUMIFS('Summary Dataset'!$Y:$Y, 'Summary Dataset'!$AB:$AB, TRUE, 'Summary Dataset'!$B:$B, $A10)</f>
        <v>0</v>
      </c>
      <c r="C10">
        <f>SUMIFS('Summary Dataset'!$Y:$Y, 'Summary Dataset'!$AC:$AC, TRUE, 'Summary Dataset'!$B:$B, $A10)</f>
        <v>0</v>
      </c>
      <c r="D10">
        <f>SUMIFS('Summary Dataset'!$Y:$Y, 'Summary Dataset'!$AD:$AD, TRUE, 'Summary Dataset'!$B:$B, $A10)</f>
        <v>0</v>
      </c>
      <c r="E10">
        <f>SUMIFS('Summary Dataset'!$Y:$Y, 'Summary Dataset'!$AE:$AE, TRUE, 'Summary Dataset'!$B:$B, $A10)</f>
        <v>0</v>
      </c>
      <c r="F10">
        <f>SUMIFS('Summary Dataset'!$Y:$Y, 'Summary Dataset'!$AF:$AF, TRUE, 'Summary Dataset'!$B:$B, $A10)</f>
        <v>15</v>
      </c>
      <c r="G10">
        <f>SUMIFS('Summary Dataset'!$Y:$Y, 'Summary Dataset'!$AG:$AG, TRUE, 'Summary Dataset'!$B:$B, $A10)</f>
        <v>0</v>
      </c>
      <c r="H10">
        <f>SUMIFS('Summary Dataset'!$Y:$Y, 'Summary Dataset'!$AH:$AH, TRUE, 'Summary Dataset'!$B:$B, $A10)</f>
        <v>9</v>
      </c>
      <c r="I10">
        <f>SUMIFS('Summary Dataset'!$Y:$Y, 'Summary Dataset'!$B:$B, $A10)</f>
        <v>24</v>
      </c>
      <c r="J10" t="s">
        <v>170</v>
      </c>
      <c r="K10">
        <f>SUMIFS('Summary Dataset'!$AA:$AA, 'Summary Dataset'!$AB:$AB, TRUE, 'Summary Dataset'!$B:$B, $A10)</f>
        <v>0</v>
      </c>
      <c r="L10">
        <f>SUMIFS('Summary Dataset'!$AA:$AA, 'Summary Dataset'!$AC:$AC, TRUE, 'Summary Dataset'!$B:$B, $A10)</f>
        <v>0</v>
      </c>
      <c r="M10">
        <f>SUMIFS('Summary Dataset'!$AA:$AA, 'Summary Dataset'!$AD:$AD, TRUE, 'Summary Dataset'!$B:$B, $A10)</f>
        <v>0</v>
      </c>
      <c r="N10">
        <f>SUMIFS('Summary Dataset'!$AA:$AA, 'Summary Dataset'!$AE:$AE, TRUE, 'Summary Dataset'!$B:$B, $A10)</f>
        <v>0</v>
      </c>
      <c r="O10">
        <f>SUMIFS('Summary Dataset'!$AA:$AA, 'Summary Dataset'!$AF:$AF, TRUE, 'Summary Dataset'!$B:$B, $A10)</f>
        <v>3</v>
      </c>
      <c r="P10">
        <f>SUMIFS('Summary Dataset'!$AA:$AA, 'Summary Dataset'!$AG:$AG, TRUE, 'Summary Dataset'!$B:$B, $A10)</f>
        <v>0</v>
      </c>
      <c r="Q10">
        <f>SUMIFS('Summary Dataset'!$AA:$AA, 'Summary Dataset'!$AH:$AH, TRUE, 'Summary Dataset'!$B:$B, $A10)</f>
        <v>2</v>
      </c>
      <c r="R10">
        <f t="shared" si="0"/>
        <v>5</v>
      </c>
      <c r="S10">
        <f t="shared" si="1"/>
        <v>3</v>
      </c>
    </row>
    <row r="11" spans="1:19" x14ac:dyDescent="0.25">
      <c r="A11" t="s">
        <v>75</v>
      </c>
      <c r="B11">
        <f>SUMIFS('Summary Dataset'!$Y:$Y, 'Summary Dataset'!$AB:$AB, TRUE, 'Summary Dataset'!$B:$B, $A11)</f>
        <v>0</v>
      </c>
      <c r="C11">
        <f>SUMIFS('Summary Dataset'!$Y:$Y, 'Summary Dataset'!$AC:$AC, TRUE, 'Summary Dataset'!$B:$B, $A11)</f>
        <v>0</v>
      </c>
      <c r="D11">
        <f>SUMIFS('Summary Dataset'!$Y:$Y, 'Summary Dataset'!$AD:$AD, TRUE, 'Summary Dataset'!$B:$B, $A11)</f>
        <v>0</v>
      </c>
      <c r="E11">
        <f>SUMIFS('Summary Dataset'!$Y:$Y, 'Summary Dataset'!$AE:$AE, TRUE, 'Summary Dataset'!$B:$B, $A11)</f>
        <v>0</v>
      </c>
      <c r="F11">
        <f>SUMIFS('Summary Dataset'!$Y:$Y, 'Summary Dataset'!$AF:$AF, TRUE, 'Summary Dataset'!$B:$B, $A11)</f>
        <v>13</v>
      </c>
      <c r="G11">
        <f>SUMIFS('Summary Dataset'!$Y:$Y, 'Summary Dataset'!$AG:$AG, TRUE, 'Summary Dataset'!$B:$B, $A11)</f>
        <v>0</v>
      </c>
      <c r="H11">
        <f>SUMIFS('Summary Dataset'!$Y:$Y, 'Summary Dataset'!$AH:$AH, TRUE, 'Summary Dataset'!$B:$B, $A11)</f>
        <v>0</v>
      </c>
      <c r="I11">
        <f>SUMIFS('Summary Dataset'!$Y:$Y, 'Summary Dataset'!$B:$B, $A11)</f>
        <v>13</v>
      </c>
      <c r="J11" t="s">
        <v>170</v>
      </c>
      <c r="K11">
        <f>SUMIFS('Summary Dataset'!$AA:$AA, 'Summary Dataset'!$AB:$AB, TRUE, 'Summary Dataset'!$B:$B, $A11)</f>
        <v>0</v>
      </c>
      <c r="L11">
        <f>SUMIFS('Summary Dataset'!$AA:$AA, 'Summary Dataset'!$AC:$AC, TRUE, 'Summary Dataset'!$B:$B, $A11)</f>
        <v>0</v>
      </c>
      <c r="M11">
        <f>SUMIFS('Summary Dataset'!$AA:$AA, 'Summary Dataset'!$AD:$AD, TRUE, 'Summary Dataset'!$B:$B, $A11)</f>
        <v>0</v>
      </c>
      <c r="N11">
        <f>SUMIFS('Summary Dataset'!$AA:$AA, 'Summary Dataset'!$AE:$AE, TRUE, 'Summary Dataset'!$B:$B, $A11)</f>
        <v>0</v>
      </c>
      <c r="O11">
        <f>SUMIFS('Summary Dataset'!$AA:$AA, 'Summary Dataset'!$AF:$AF, TRUE, 'Summary Dataset'!$B:$B, $A11)</f>
        <v>0</v>
      </c>
      <c r="P11">
        <f>SUMIFS('Summary Dataset'!$AA:$AA, 'Summary Dataset'!$AG:$AG, TRUE, 'Summary Dataset'!$B:$B, $A11)</f>
        <v>0</v>
      </c>
      <c r="Q11">
        <f>SUMIFS('Summary Dataset'!$AA:$AA, 'Summary Dataset'!$AH:$AH, TRUE, 'Summary Dataset'!$B:$B, $A11)</f>
        <v>0</v>
      </c>
      <c r="R11">
        <f t="shared" si="0"/>
        <v>0</v>
      </c>
      <c r="S11">
        <f t="shared" si="1"/>
        <v>0</v>
      </c>
    </row>
    <row r="12" spans="1:19" x14ac:dyDescent="0.25">
      <c r="A12" t="s">
        <v>71</v>
      </c>
      <c r="B12">
        <f>SUMIFS('Summary Dataset'!$Y:$Y, 'Summary Dataset'!$AB:$AB, TRUE, 'Summary Dataset'!$B:$B, $A12)</f>
        <v>0</v>
      </c>
      <c r="C12">
        <f>SUMIFS('Summary Dataset'!$Y:$Y, 'Summary Dataset'!$AC:$AC, TRUE, 'Summary Dataset'!$B:$B, $A12)</f>
        <v>0</v>
      </c>
      <c r="D12">
        <f>SUMIFS('Summary Dataset'!$Y:$Y, 'Summary Dataset'!$AD:$AD, TRUE, 'Summary Dataset'!$B:$B, $A12)</f>
        <v>0</v>
      </c>
      <c r="E12">
        <f>SUMIFS('Summary Dataset'!$Y:$Y, 'Summary Dataset'!$AE:$AE, TRUE, 'Summary Dataset'!$B:$B, $A12)</f>
        <v>0</v>
      </c>
      <c r="F12">
        <f>SUMIFS('Summary Dataset'!$Y:$Y, 'Summary Dataset'!$AF:$AF, TRUE, 'Summary Dataset'!$B:$B, $A12)</f>
        <v>11</v>
      </c>
      <c r="G12">
        <f>SUMIFS('Summary Dataset'!$Y:$Y, 'Summary Dataset'!$AG:$AG, TRUE, 'Summary Dataset'!$B:$B, $A12)</f>
        <v>0</v>
      </c>
      <c r="H12">
        <f>SUMIFS('Summary Dataset'!$Y:$Y, 'Summary Dataset'!$AH:$AH, TRUE, 'Summary Dataset'!$B:$B, $A12)</f>
        <v>0</v>
      </c>
      <c r="I12">
        <f>SUMIFS('Summary Dataset'!$Y:$Y, 'Summary Dataset'!$B:$B, $A12)</f>
        <v>11</v>
      </c>
      <c r="J12" t="s">
        <v>170</v>
      </c>
      <c r="K12">
        <f>SUMIFS('Summary Dataset'!$AA:$AA, 'Summary Dataset'!$AB:$AB, TRUE, 'Summary Dataset'!$B:$B, $A12)</f>
        <v>0</v>
      </c>
      <c r="L12">
        <f>SUMIFS('Summary Dataset'!$AA:$AA, 'Summary Dataset'!$AC:$AC, TRUE, 'Summary Dataset'!$B:$B, $A12)</f>
        <v>0</v>
      </c>
      <c r="M12">
        <f>SUMIFS('Summary Dataset'!$AA:$AA, 'Summary Dataset'!$AD:$AD, TRUE, 'Summary Dataset'!$B:$B, $A12)</f>
        <v>0</v>
      </c>
      <c r="N12">
        <f>SUMIFS('Summary Dataset'!$AA:$AA, 'Summary Dataset'!$AE:$AE, TRUE, 'Summary Dataset'!$B:$B, $A12)</f>
        <v>0</v>
      </c>
      <c r="O12">
        <f>SUMIFS('Summary Dataset'!$AA:$AA, 'Summary Dataset'!$AF:$AF, TRUE, 'Summary Dataset'!$B:$B, $A12)</f>
        <v>0</v>
      </c>
      <c r="P12">
        <f>SUMIFS('Summary Dataset'!$AA:$AA, 'Summary Dataset'!$AG:$AG, TRUE, 'Summary Dataset'!$B:$B, $A12)</f>
        <v>0</v>
      </c>
      <c r="Q12">
        <f>SUMIFS('Summary Dataset'!$AA:$AA, 'Summary Dataset'!$AH:$AH, TRUE, 'Summary Dataset'!$B:$B, $A12)</f>
        <v>0</v>
      </c>
      <c r="R12">
        <f t="shared" si="0"/>
        <v>0</v>
      </c>
      <c r="S12">
        <f t="shared" si="1"/>
        <v>0</v>
      </c>
    </row>
    <row r="13" spans="1:19" x14ac:dyDescent="0.25">
      <c r="A13" t="s">
        <v>82</v>
      </c>
      <c r="B13">
        <f>SUMIFS('Summary Dataset'!$Y:$Y, 'Summary Dataset'!$AB:$AB, TRUE, 'Summary Dataset'!$B:$B, $A13)</f>
        <v>0</v>
      </c>
      <c r="C13">
        <f>SUMIFS('Summary Dataset'!$Y:$Y, 'Summary Dataset'!$AC:$AC, TRUE, 'Summary Dataset'!$B:$B, $A13)</f>
        <v>0</v>
      </c>
      <c r="D13">
        <f>SUMIFS('Summary Dataset'!$Y:$Y, 'Summary Dataset'!$AD:$AD, TRUE, 'Summary Dataset'!$B:$B, $A13)</f>
        <v>0</v>
      </c>
      <c r="E13">
        <f>SUMIFS('Summary Dataset'!$Y:$Y, 'Summary Dataset'!$AE:$AE, TRUE, 'Summary Dataset'!$B:$B, $A13)</f>
        <v>0</v>
      </c>
      <c r="F13">
        <f>SUMIFS('Summary Dataset'!$Y:$Y, 'Summary Dataset'!$AF:$AF, TRUE, 'Summary Dataset'!$B:$B, $A13)</f>
        <v>9</v>
      </c>
      <c r="G13">
        <f>SUMIFS('Summary Dataset'!$Y:$Y, 'Summary Dataset'!$AG:$AG, TRUE, 'Summary Dataset'!$B:$B, $A13)</f>
        <v>0</v>
      </c>
      <c r="H13">
        <f>SUMIFS('Summary Dataset'!$Y:$Y, 'Summary Dataset'!$AH:$AH, TRUE, 'Summary Dataset'!$B:$B, $A13)</f>
        <v>0</v>
      </c>
      <c r="I13">
        <f>SUMIFS('Summary Dataset'!$Y:$Y, 'Summary Dataset'!$B:$B, $A13)</f>
        <v>9</v>
      </c>
      <c r="J13" t="s">
        <v>170</v>
      </c>
      <c r="K13">
        <f>SUMIFS('Summary Dataset'!$AA:$AA, 'Summary Dataset'!$AB:$AB, TRUE, 'Summary Dataset'!$B:$B, $A13)</f>
        <v>0</v>
      </c>
      <c r="L13">
        <f>SUMIFS('Summary Dataset'!$AA:$AA, 'Summary Dataset'!$AC:$AC, TRUE, 'Summary Dataset'!$B:$B, $A13)</f>
        <v>0</v>
      </c>
      <c r="M13">
        <f>SUMIFS('Summary Dataset'!$AA:$AA, 'Summary Dataset'!$AD:$AD, TRUE, 'Summary Dataset'!$B:$B, $A13)</f>
        <v>0</v>
      </c>
      <c r="N13">
        <f>SUMIFS('Summary Dataset'!$AA:$AA, 'Summary Dataset'!$AE:$AE, TRUE, 'Summary Dataset'!$B:$B, $A13)</f>
        <v>0</v>
      </c>
      <c r="O13">
        <f>SUMIFS('Summary Dataset'!$AA:$AA, 'Summary Dataset'!$AF:$AF, TRUE, 'Summary Dataset'!$B:$B, $A13)</f>
        <v>1</v>
      </c>
      <c r="P13">
        <f>SUMIFS('Summary Dataset'!$AA:$AA, 'Summary Dataset'!$AG:$AG, TRUE, 'Summary Dataset'!$B:$B, $A13)</f>
        <v>0</v>
      </c>
      <c r="Q13">
        <f>SUMIFS('Summary Dataset'!$AA:$AA, 'Summary Dataset'!$AH:$AH, TRUE, 'Summary Dataset'!$B:$B, $A13)</f>
        <v>0</v>
      </c>
      <c r="R13">
        <f t="shared" si="0"/>
        <v>1</v>
      </c>
      <c r="S13">
        <f t="shared" si="1"/>
        <v>1</v>
      </c>
    </row>
    <row r="14" spans="1:19" x14ac:dyDescent="0.25">
      <c r="A14" t="s">
        <v>117</v>
      </c>
      <c r="B14">
        <f>SUMIFS('Summary Dataset'!$Y:$Y, 'Summary Dataset'!$AB:$AB, TRUE, 'Summary Dataset'!$B:$B, $A14)</f>
        <v>0</v>
      </c>
      <c r="C14">
        <f>SUMIFS('Summary Dataset'!$Y:$Y, 'Summary Dataset'!$AC:$AC, TRUE, 'Summary Dataset'!$B:$B, $A14)</f>
        <v>0</v>
      </c>
      <c r="D14">
        <f>SUMIFS('Summary Dataset'!$Y:$Y, 'Summary Dataset'!$AD:$AD, TRUE, 'Summary Dataset'!$B:$B, $A14)</f>
        <v>0</v>
      </c>
      <c r="E14">
        <f>SUMIFS('Summary Dataset'!$Y:$Y, 'Summary Dataset'!$AE:$AE, TRUE, 'Summary Dataset'!$B:$B, $A14)</f>
        <v>0</v>
      </c>
      <c r="F14">
        <f>SUMIFS('Summary Dataset'!$Y:$Y, 'Summary Dataset'!$AF:$AF, TRUE, 'Summary Dataset'!$B:$B, $A14)</f>
        <v>9</v>
      </c>
      <c r="G14">
        <f>SUMIFS('Summary Dataset'!$Y:$Y, 'Summary Dataset'!$AG:$AG, TRUE, 'Summary Dataset'!$B:$B, $A14)</f>
        <v>0</v>
      </c>
      <c r="H14">
        <f>SUMIFS('Summary Dataset'!$Y:$Y, 'Summary Dataset'!$AH:$AH, TRUE, 'Summary Dataset'!$B:$B, $A14)</f>
        <v>0</v>
      </c>
      <c r="I14">
        <f>SUMIFS('Summary Dataset'!$Y:$Y, 'Summary Dataset'!$B:$B, $A14)</f>
        <v>9</v>
      </c>
      <c r="J14" t="s">
        <v>170</v>
      </c>
      <c r="K14">
        <f>SUMIFS('Summary Dataset'!$AA:$AA, 'Summary Dataset'!$AB:$AB, TRUE, 'Summary Dataset'!$B:$B, $A14)</f>
        <v>0</v>
      </c>
      <c r="L14">
        <f>SUMIFS('Summary Dataset'!$AA:$AA, 'Summary Dataset'!$AC:$AC, TRUE, 'Summary Dataset'!$B:$B, $A14)</f>
        <v>0</v>
      </c>
      <c r="M14">
        <f>SUMIFS('Summary Dataset'!$AA:$AA, 'Summary Dataset'!$AD:$AD, TRUE, 'Summary Dataset'!$B:$B, $A14)</f>
        <v>0</v>
      </c>
      <c r="N14">
        <f>SUMIFS('Summary Dataset'!$AA:$AA, 'Summary Dataset'!$AE:$AE, TRUE, 'Summary Dataset'!$B:$B, $A14)</f>
        <v>0</v>
      </c>
      <c r="O14">
        <f>SUMIFS('Summary Dataset'!$AA:$AA, 'Summary Dataset'!$AF:$AF, TRUE, 'Summary Dataset'!$B:$B, $A14)</f>
        <v>0</v>
      </c>
      <c r="P14">
        <f>SUMIFS('Summary Dataset'!$AA:$AA, 'Summary Dataset'!$AG:$AG, TRUE, 'Summary Dataset'!$B:$B, $A14)</f>
        <v>0</v>
      </c>
      <c r="Q14">
        <f>SUMIFS('Summary Dataset'!$AA:$AA, 'Summary Dataset'!$AH:$AH, TRUE, 'Summary Dataset'!$B:$B, $A14)</f>
        <v>0</v>
      </c>
      <c r="R14">
        <f t="shared" si="0"/>
        <v>0</v>
      </c>
      <c r="S14">
        <f t="shared" si="1"/>
        <v>0</v>
      </c>
    </row>
    <row r="15" spans="1:19" x14ac:dyDescent="0.25">
      <c r="A15" t="s">
        <v>92</v>
      </c>
      <c r="B15">
        <f>SUMIFS('Summary Dataset'!$Y:$Y, 'Summary Dataset'!$AB:$AB, TRUE, 'Summary Dataset'!$B:$B, $A15)</f>
        <v>0</v>
      </c>
      <c r="C15">
        <f>SUMIFS('Summary Dataset'!$Y:$Y, 'Summary Dataset'!$AC:$AC, TRUE, 'Summary Dataset'!$B:$B, $A15)</f>
        <v>0</v>
      </c>
      <c r="D15">
        <f>SUMIFS('Summary Dataset'!$Y:$Y, 'Summary Dataset'!$AD:$AD, TRUE, 'Summary Dataset'!$B:$B, $A15)</f>
        <v>0</v>
      </c>
      <c r="E15">
        <f>SUMIFS('Summary Dataset'!$Y:$Y, 'Summary Dataset'!$AE:$AE, TRUE, 'Summary Dataset'!$B:$B, $A15)</f>
        <v>0</v>
      </c>
      <c r="F15">
        <f>SUMIFS('Summary Dataset'!$Y:$Y, 'Summary Dataset'!$AF:$AF, TRUE, 'Summary Dataset'!$B:$B, $A15)</f>
        <v>8</v>
      </c>
      <c r="G15">
        <f>SUMIFS('Summary Dataset'!$Y:$Y, 'Summary Dataset'!$AG:$AG, TRUE, 'Summary Dataset'!$B:$B, $A15)</f>
        <v>0</v>
      </c>
      <c r="H15">
        <f>SUMIFS('Summary Dataset'!$Y:$Y, 'Summary Dataset'!$AH:$AH, TRUE, 'Summary Dataset'!$B:$B, $A15)</f>
        <v>4</v>
      </c>
      <c r="I15">
        <f>SUMIFS('Summary Dataset'!$Y:$Y, 'Summary Dataset'!$B:$B, $A15)</f>
        <v>12</v>
      </c>
      <c r="J15" t="s">
        <v>170</v>
      </c>
      <c r="K15">
        <f>SUMIFS('Summary Dataset'!$AA:$AA, 'Summary Dataset'!$AB:$AB, TRUE, 'Summary Dataset'!$B:$B, $A15)</f>
        <v>0</v>
      </c>
      <c r="L15">
        <f>SUMIFS('Summary Dataset'!$AA:$AA, 'Summary Dataset'!$AC:$AC, TRUE, 'Summary Dataset'!$B:$B, $A15)</f>
        <v>0</v>
      </c>
      <c r="M15">
        <f>SUMIFS('Summary Dataset'!$AA:$AA, 'Summary Dataset'!$AD:$AD, TRUE, 'Summary Dataset'!$B:$B, $A15)</f>
        <v>0</v>
      </c>
      <c r="N15">
        <f>SUMIFS('Summary Dataset'!$AA:$AA, 'Summary Dataset'!$AE:$AE, TRUE, 'Summary Dataset'!$B:$B, $A15)</f>
        <v>0</v>
      </c>
      <c r="O15">
        <f>SUMIFS('Summary Dataset'!$AA:$AA, 'Summary Dataset'!$AF:$AF, TRUE, 'Summary Dataset'!$B:$B, $A15)</f>
        <v>0</v>
      </c>
      <c r="P15">
        <f>SUMIFS('Summary Dataset'!$AA:$AA, 'Summary Dataset'!$AG:$AG, TRUE, 'Summary Dataset'!$B:$B, $A15)</f>
        <v>0</v>
      </c>
      <c r="Q15">
        <f>SUMIFS('Summary Dataset'!$AA:$AA, 'Summary Dataset'!$AH:$AH, TRUE, 'Summary Dataset'!$B:$B, $A15)</f>
        <v>0</v>
      </c>
      <c r="R15">
        <f t="shared" si="0"/>
        <v>0</v>
      </c>
      <c r="S15">
        <f t="shared" si="1"/>
        <v>0</v>
      </c>
    </row>
    <row r="16" spans="1:19" x14ac:dyDescent="0.25">
      <c r="A16" t="s">
        <v>74</v>
      </c>
      <c r="B16">
        <f>SUMIFS('Summary Dataset'!$Y:$Y, 'Summary Dataset'!$AB:$AB, TRUE, 'Summary Dataset'!$B:$B, $A16)</f>
        <v>0</v>
      </c>
      <c r="C16">
        <f>SUMIFS('Summary Dataset'!$Y:$Y, 'Summary Dataset'!$AC:$AC, TRUE, 'Summary Dataset'!$B:$B, $A16)</f>
        <v>0</v>
      </c>
      <c r="D16">
        <f>SUMIFS('Summary Dataset'!$Y:$Y, 'Summary Dataset'!$AD:$AD, TRUE, 'Summary Dataset'!$B:$B, $A16)</f>
        <v>0</v>
      </c>
      <c r="E16">
        <f>SUMIFS('Summary Dataset'!$Y:$Y, 'Summary Dataset'!$AE:$AE, TRUE, 'Summary Dataset'!$B:$B, $A16)</f>
        <v>6</v>
      </c>
      <c r="F16">
        <f>SUMIFS('Summary Dataset'!$Y:$Y, 'Summary Dataset'!$AF:$AF, TRUE, 'Summary Dataset'!$B:$B, $A16)</f>
        <v>8</v>
      </c>
      <c r="G16">
        <f>SUMIFS('Summary Dataset'!$Y:$Y, 'Summary Dataset'!$AG:$AG, TRUE, 'Summary Dataset'!$B:$B, $A16)</f>
        <v>0</v>
      </c>
      <c r="H16">
        <f>SUMIFS('Summary Dataset'!$Y:$Y, 'Summary Dataset'!$AH:$AH, TRUE, 'Summary Dataset'!$B:$B, $A16)</f>
        <v>0</v>
      </c>
      <c r="I16">
        <f>SUMIFS('Summary Dataset'!$Y:$Y, 'Summary Dataset'!$B:$B, $A16)</f>
        <v>14</v>
      </c>
      <c r="J16" t="s">
        <v>170</v>
      </c>
      <c r="K16">
        <f>SUMIFS('Summary Dataset'!$AA:$AA, 'Summary Dataset'!$AB:$AB, TRUE, 'Summary Dataset'!$B:$B, $A16)</f>
        <v>0</v>
      </c>
      <c r="L16">
        <f>SUMIFS('Summary Dataset'!$AA:$AA, 'Summary Dataset'!$AC:$AC, TRUE, 'Summary Dataset'!$B:$B, $A16)</f>
        <v>0</v>
      </c>
      <c r="M16">
        <f>SUMIFS('Summary Dataset'!$AA:$AA, 'Summary Dataset'!$AD:$AD, TRUE, 'Summary Dataset'!$B:$B, $A16)</f>
        <v>0</v>
      </c>
      <c r="N16">
        <f>SUMIFS('Summary Dataset'!$AA:$AA, 'Summary Dataset'!$AE:$AE, TRUE, 'Summary Dataset'!$B:$B, $A16)</f>
        <v>0</v>
      </c>
      <c r="O16">
        <f>SUMIFS('Summary Dataset'!$AA:$AA, 'Summary Dataset'!$AF:$AF, TRUE, 'Summary Dataset'!$B:$B, $A16)</f>
        <v>0</v>
      </c>
      <c r="P16">
        <f>SUMIFS('Summary Dataset'!$AA:$AA, 'Summary Dataset'!$AG:$AG, TRUE, 'Summary Dataset'!$B:$B, $A16)</f>
        <v>0</v>
      </c>
      <c r="Q16">
        <f>SUMIFS('Summary Dataset'!$AA:$AA, 'Summary Dataset'!$AH:$AH, TRUE, 'Summary Dataset'!$B:$B, $A16)</f>
        <v>0</v>
      </c>
      <c r="R16">
        <f t="shared" si="0"/>
        <v>0</v>
      </c>
      <c r="S16">
        <f t="shared" si="1"/>
        <v>0</v>
      </c>
    </row>
    <row r="17" spans="1:19" x14ac:dyDescent="0.25">
      <c r="A17" t="s">
        <v>76</v>
      </c>
      <c r="B17">
        <f>SUMIFS('Summary Dataset'!$Y:$Y, 'Summary Dataset'!$AB:$AB, TRUE, 'Summary Dataset'!$B:$B, $A17)</f>
        <v>0</v>
      </c>
      <c r="C17">
        <f>SUMIFS('Summary Dataset'!$Y:$Y, 'Summary Dataset'!$AC:$AC, TRUE, 'Summary Dataset'!$B:$B, $A17)</f>
        <v>0</v>
      </c>
      <c r="D17">
        <f>SUMIFS('Summary Dataset'!$Y:$Y, 'Summary Dataset'!$AD:$AD, TRUE, 'Summary Dataset'!$B:$B, $A17)</f>
        <v>0</v>
      </c>
      <c r="E17">
        <f>SUMIFS('Summary Dataset'!$Y:$Y, 'Summary Dataset'!$AE:$AE, TRUE, 'Summary Dataset'!$B:$B, $A17)</f>
        <v>0</v>
      </c>
      <c r="F17">
        <f>SUMIFS('Summary Dataset'!$Y:$Y, 'Summary Dataset'!$AF:$AF, TRUE, 'Summary Dataset'!$B:$B, $A17)</f>
        <v>6</v>
      </c>
      <c r="G17">
        <f>SUMIFS('Summary Dataset'!$Y:$Y, 'Summary Dataset'!$AG:$AG, TRUE, 'Summary Dataset'!$B:$B, $A17)</f>
        <v>0</v>
      </c>
      <c r="H17">
        <f>SUMIFS('Summary Dataset'!$Y:$Y, 'Summary Dataset'!$AH:$AH, TRUE, 'Summary Dataset'!$B:$B, $A17)</f>
        <v>0</v>
      </c>
      <c r="I17">
        <f>SUMIFS('Summary Dataset'!$Y:$Y, 'Summary Dataset'!$B:$B, $A17)</f>
        <v>6</v>
      </c>
      <c r="J17" t="s">
        <v>170</v>
      </c>
      <c r="K17">
        <f>SUMIFS('Summary Dataset'!$AA:$AA, 'Summary Dataset'!$AB:$AB, TRUE, 'Summary Dataset'!$B:$B, $A17)</f>
        <v>0</v>
      </c>
      <c r="L17">
        <f>SUMIFS('Summary Dataset'!$AA:$AA, 'Summary Dataset'!$AC:$AC, TRUE, 'Summary Dataset'!$B:$B, $A17)</f>
        <v>0</v>
      </c>
      <c r="M17">
        <f>SUMIFS('Summary Dataset'!$AA:$AA, 'Summary Dataset'!$AD:$AD, TRUE, 'Summary Dataset'!$B:$B, $A17)</f>
        <v>0</v>
      </c>
      <c r="N17">
        <f>SUMIFS('Summary Dataset'!$AA:$AA, 'Summary Dataset'!$AE:$AE, TRUE, 'Summary Dataset'!$B:$B, $A17)</f>
        <v>0</v>
      </c>
      <c r="O17">
        <f>SUMIFS('Summary Dataset'!$AA:$AA, 'Summary Dataset'!$AF:$AF, TRUE, 'Summary Dataset'!$B:$B, $A17)</f>
        <v>0</v>
      </c>
      <c r="P17">
        <f>SUMIFS('Summary Dataset'!$AA:$AA, 'Summary Dataset'!$AG:$AG, TRUE, 'Summary Dataset'!$B:$B, $A17)</f>
        <v>0</v>
      </c>
      <c r="Q17">
        <f>SUMIFS('Summary Dataset'!$AA:$AA, 'Summary Dataset'!$AH:$AH, TRUE, 'Summary Dataset'!$B:$B, $A17)</f>
        <v>0</v>
      </c>
      <c r="R17">
        <f t="shared" si="0"/>
        <v>0</v>
      </c>
      <c r="S17">
        <f t="shared" si="1"/>
        <v>0</v>
      </c>
    </row>
    <row r="18" spans="1:19" x14ac:dyDescent="0.25">
      <c r="A18" t="s">
        <v>69</v>
      </c>
      <c r="B18">
        <f>SUMIFS('Summary Dataset'!$Y:$Y, 'Summary Dataset'!$AB:$AB, TRUE, 'Summary Dataset'!$B:$B, $A18)</f>
        <v>0</v>
      </c>
      <c r="C18">
        <f>SUMIFS('Summary Dataset'!$Y:$Y, 'Summary Dataset'!$AC:$AC, TRUE, 'Summary Dataset'!$B:$B, $A18)</f>
        <v>0</v>
      </c>
      <c r="D18">
        <f>SUMIFS('Summary Dataset'!$Y:$Y, 'Summary Dataset'!$AD:$AD, TRUE, 'Summary Dataset'!$B:$B, $A18)</f>
        <v>0</v>
      </c>
      <c r="E18">
        <f>SUMIFS('Summary Dataset'!$Y:$Y, 'Summary Dataset'!$AE:$AE, TRUE, 'Summary Dataset'!$B:$B, $A18)</f>
        <v>0</v>
      </c>
      <c r="F18">
        <f>SUMIFS('Summary Dataset'!$Y:$Y, 'Summary Dataset'!$AF:$AF, TRUE, 'Summary Dataset'!$B:$B, $A18)</f>
        <v>4</v>
      </c>
      <c r="G18">
        <f>SUMIFS('Summary Dataset'!$Y:$Y, 'Summary Dataset'!$AG:$AG, TRUE, 'Summary Dataset'!$B:$B, $A18)</f>
        <v>0</v>
      </c>
      <c r="H18">
        <f>SUMIFS('Summary Dataset'!$Y:$Y, 'Summary Dataset'!$AH:$AH, TRUE, 'Summary Dataset'!$B:$B, $A18)</f>
        <v>0</v>
      </c>
      <c r="I18">
        <f>SUMIFS('Summary Dataset'!$Y:$Y, 'Summary Dataset'!$B:$B, $A18)</f>
        <v>4</v>
      </c>
      <c r="J18" t="s">
        <v>170</v>
      </c>
      <c r="K18">
        <f>SUMIFS('Summary Dataset'!$AA:$AA, 'Summary Dataset'!$AB:$AB, TRUE, 'Summary Dataset'!$B:$B, $A18)</f>
        <v>0</v>
      </c>
      <c r="L18">
        <f>SUMIFS('Summary Dataset'!$AA:$AA, 'Summary Dataset'!$AC:$AC, TRUE, 'Summary Dataset'!$B:$B, $A18)</f>
        <v>0</v>
      </c>
      <c r="M18">
        <f>SUMIFS('Summary Dataset'!$AA:$AA, 'Summary Dataset'!$AD:$AD, TRUE, 'Summary Dataset'!$B:$B, $A18)</f>
        <v>0</v>
      </c>
      <c r="N18">
        <f>SUMIFS('Summary Dataset'!$AA:$AA, 'Summary Dataset'!$AE:$AE, TRUE, 'Summary Dataset'!$B:$B, $A18)</f>
        <v>0</v>
      </c>
      <c r="O18">
        <f>SUMIFS('Summary Dataset'!$AA:$AA, 'Summary Dataset'!$AF:$AF, TRUE, 'Summary Dataset'!$B:$B, $A18)</f>
        <v>2</v>
      </c>
      <c r="P18">
        <f>SUMIFS('Summary Dataset'!$AA:$AA, 'Summary Dataset'!$AG:$AG, TRUE, 'Summary Dataset'!$B:$B, $A18)</f>
        <v>0</v>
      </c>
      <c r="Q18">
        <f>SUMIFS('Summary Dataset'!$AA:$AA, 'Summary Dataset'!$AH:$AH, TRUE, 'Summary Dataset'!$B:$B, $A18)</f>
        <v>0</v>
      </c>
      <c r="R18">
        <f t="shared" si="0"/>
        <v>2</v>
      </c>
      <c r="S18">
        <f t="shared" si="1"/>
        <v>2</v>
      </c>
    </row>
    <row r="19" spans="1:19" x14ac:dyDescent="0.25">
      <c r="A19" t="s">
        <v>65</v>
      </c>
      <c r="B19">
        <f>SUMIFS('Summary Dataset'!$Y:$Y, 'Summary Dataset'!$AB:$AB, TRUE, 'Summary Dataset'!$B:$B, $A19)</f>
        <v>0</v>
      </c>
      <c r="C19">
        <f>SUMIFS('Summary Dataset'!$Y:$Y, 'Summary Dataset'!$AC:$AC, TRUE, 'Summary Dataset'!$B:$B, $A19)</f>
        <v>0</v>
      </c>
      <c r="D19">
        <f>SUMIFS('Summary Dataset'!$Y:$Y, 'Summary Dataset'!$AD:$AD, TRUE, 'Summary Dataset'!$B:$B, $A19)</f>
        <v>0</v>
      </c>
      <c r="E19">
        <f>SUMIFS('Summary Dataset'!$Y:$Y, 'Summary Dataset'!$AE:$AE, TRUE, 'Summary Dataset'!$B:$B, $A19)</f>
        <v>4</v>
      </c>
      <c r="F19">
        <f>SUMIFS('Summary Dataset'!$Y:$Y, 'Summary Dataset'!$AF:$AF, TRUE, 'Summary Dataset'!$B:$B, $A19)</f>
        <v>4</v>
      </c>
      <c r="G19">
        <f>SUMIFS('Summary Dataset'!$Y:$Y, 'Summary Dataset'!$AG:$AG, TRUE, 'Summary Dataset'!$B:$B, $A19)</f>
        <v>0</v>
      </c>
      <c r="H19">
        <f>SUMIFS('Summary Dataset'!$Y:$Y, 'Summary Dataset'!$AH:$AH, TRUE, 'Summary Dataset'!$B:$B, $A19)</f>
        <v>0</v>
      </c>
      <c r="I19">
        <f>SUMIFS('Summary Dataset'!$Y:$Y, 'Summary Dataset'!$B:$B, $A19)</f>
        <v>8</v>
      </c>
      <c r="J19" t="s">
        <v>170</v>
      </c>
      <c r="K19">
        <f>SUMIFS('Summary Dataset'!$AA:$AA, 'Summary Dataset'!$AB:$AB, TRUE, 'Summary Dataset'!$B:$B, $A19)</f>
        <v>0</v>
      </c>
      <c r="L19">
        <f>SUMIFS('Summary Dataset'!$AA:$AA, 'Summary Dataset'!$AC:$AC, TRUE, 'Summary Dataset'!$B:$B, $A19)</f>
        <v>0</v>
      </c>
      <c r="M19">
        <f>SUMIFS('Summary Dataset'!$AA:$AA, 'Summary Dataset'!$AD:$AD, TRUE, 'Summary Dataset'!$B:$B, $A19)</f>
        <v>0</v>
      </c>
      <c r="N19">
        <f>SUMIFS('Summary Dataset'!$AA:$AA, 'Summary Dataset'!$AE:$AE, TRUE, 'Summary Dataset'!$B:$B, $A19)</f>
        <v>0</v>
      </c>
      <c r="O19">
        <f>SUMIFS('Summary Dataset'!$AA:$AA, 'Summary Dataset'!$AF:$AF, TRUE, 'Summary Dataset'!$B:$B, $A19)</f>
        <v>0</v>
      </c>
      <c r="P19">
        <f>SUMIFS('Summary Dataset'!$AA:$AA, 'Summary Dataset'!$AG:$AG, TRUE, 'Summary Dataset'!$B:$B, $A19)</f>
        <v>0</v>
      </c>
      <c r="Q19">
        <f>SUMIFS('Summary Dataset'!$AA:$AA, 'Summary Dataset'!$AH:$AH, TRUE, 'Summary Dataset'!$B:$B, $A19)</f>
        <v>0</v>
      </c>
      <c r="R19">
        <f t="shared" si="0"/>
        <v>0</v>
      </c>
      <c r="S19">
        <f t="shared" si="1"/>
        <v>0</v>
      </c>
    </row>
    <row r="20" spans="1:19" x14ac:dyDescent="0.25">
      <c r="A20" t="s">
        <v>78</v>
      </c>
      <c r="B20">
        <f>SUMIFS('Summary Dataset'!$Y:$Y, 'Summary Dataset'!$AB:$AB, TRUE, 'Summary Dataset'!$B:$B, $A20)</f>
        <v>0</v>
      </c>
      <c r="C20">
        <f>SUMIFS('Summary Dataset'!$Y:$Y, 'Summary Dataset'!$AC:$AC, TRUE, 'Summary Dataset'!$B:$B, $A20)</f>
        <v>0</v>
      </c>
      <c r="D20">
        <f>SUMIFS('Summary Dataset'!$Y:$Y, 'Summary Dataset'!$AD:$AD, TRUE, 'Summary Dataset'!$B:$B, $A20)</f>
        <v>0</v>
      </c>
      <c r="E20">
        <f>SUMIFS('Summary Dataset'!$Y:$Y, 'Summary Dataset'!$AE:$AE, TRUE, 'Summary Dataset'!$B:$B, $A20)</f>
        <v>0</v>
      </c>
      <c r="F20">
        <f>SUMIFS('Summary Dataset'!$Y:$Y, 'Summary Dataset'!$AF:$AF, TRUE, 'Summary Dataset'!$B:$B, $A20)</f>
        <v>4</v>
      </c>
      <c r="G20">
        <f>SUMIFS('Summary Dataset'!$Y:$Y, 'Summary Dataset'!$AG:$AG, TRUE, 'Summary Dataset'!$B:$B, $A20)</f>
        <v>0</v>
      </c>
      <c r="H20">
        <f>SUMIFS('Summary Dataset'!$Y:$Y, 'Summary Dataset'!$AH:$AH, TRUE, 'Summary Dataset'!$B:$B, $A20)</f>
        <v>0</v>
      </c>
      <c r="I20">
        <f>SUMIFS('Summary Dataset'!$Y:$Y, 'Summary Dataset'!$B:$B, $A20)</f>
        <v>4</v>
      </c>
      <c r="J20" t="s">
        <v>170</v>
      </c>
      <c r="K20">
        <f>SUMIFS('Summary Dataset'!$AA:$AA, 'Summary Dataset'!$AB:$AB, TRUE, 'Summary Dataset'!$B:$B, $A20)</f>
        <v>0</v>
      </c>
      <c r="L20">
        <f>SUMIFS('Summary Dataset'!$AA:$AA, 'Summary Dataset'!$AC:$AC, TRUE, 'Summary Dataset'!$B:$B, $A20)</f>
        <v>0</v>
      </c>
      <c r="M20">
        <f>SUMIFS('Summary Dataset'!$AA:$AA, 'Summary Dataset'!$AD:$AD, TRUE, 'Summary Dataset'!$B:$B, $A20)</f>
        <v>0</v>
      </c>
      <c r="N20">
        <f>SUMIFS('Summary Dataset'!$AA:$AA, 'Summary Dataset'!$AE:$AE, TRUE, 'Summary Dataset'!$B:$B, $A20)</f>
        <v>0</v>
      </c>
      <c r="O20">
        <f>SUMIFS('Summary Dataset'!$AA:$AA, 'Summary Dataset'!$AF:$AF, TRUE, 'Summary Dataset'!$B:$B, $A20)</f>
        <v>0</v>
      </c>
      <c r="P20">
        <f>SUMIFS('Summary Dataset'!$AA:$AA, 'Summary Dataset'!$AG:$AG, TRUE, 'Summary Dataset'!$B:$B, $A20)</f>
        <v>0</v>
      </c>
      <c r="Q20">
        <f>SUMIFS('Summary Dataset'!$AA:$AA, 'Summary Dataset'!$AH:$AH, TRUE, 'Summary Dataset'!$B:$B, $A20)</f>
        <v>0</v>
      </c>
      <c r="R20">
        <f t="shared" si="0"/>
        <v>0</v>
      </c>
      <c r="S20">
        <f t="shared" si="1"/>
        <v>0</v>
      </c>
    </row>
    <row r="21" spans="1:19" x14ac:dyDescent="0.25">
      <c r="A21" t="s">
        <v>70</v>
      </c>
      <c r="B21">
        <f>SUMIFS('Summary Dataset'!$Y:$Y, 'Summary Dataset'!$AB:$AB, TRUE, 'Summary Dataset'!$B:$B, $A21)</f>
        <v>0</v>
      </c>
      <c r="C21">
        <f>SUMIFS('Summary Dataset'!$Y:$Y, 'Summary Dataset'!$AC:$AC, TRUE, 'Summary Dataset'!$B:$B, $A21)</f>
        <v>0</v>
      </c>
      <c r="D21">
        <f>SUMIFS('Summary Dataset'!$Y:$Y, 'Summary Dataset'!$AD:$AD, TRUE, 'Summary Dataset'!$B:$B, $A21)</f>
        <v>0</v>
      </c>
      <c r="E21">
        <f>SUMIFS('Summary Dataset'!$Y:$Y, 'Summary Dataset'!$AE:$AE, TRUE, 'Summary Dataset'!$B:$B, $A21)</f>
        <v>0</v>
      </c>
      <c r="F21">
        <f>SUMIFS('Summary Dataset'!$Y:$Y, 'Summary Dataset'!$AF:$AF, TRUE, 'Summary Dataset'!$B:$B, $A21)</f>
        <v>3</v>
      </c>
      <c r="G21">
        <f>SUMIFS('Summary Dataset'!$Y:$Y, 'Summary Dataset'!$AG:$AG, TRUE, 'Summary Dataset'!$B:$B, $A21)</f>
        <v>0</v>
      </c>
      <c r="H21">
        <f>SUMIFS('Summary Dataset'!$Y:$Y, 'Summary Dataset'!$AH:$AH, TRUE, 'Summary Dataset'!$B:$B, $A21)</f>
        <v>0</v>
      </c>
      <c r="I21">
        <f>SUMIFS('Summary Dataset'!$Y:$Y, 'Summary Dataset'!$B:$B, $A21)</f>
        <v>3</v>
      </c>
      <c r="J21" t="s">
        <v>170</v>
      </c>
      <c r="K21">
        <f>SUMIFS('Summary Dataset'!$AA:$AA, 'Summary Dataset'!$AB:$AB, TRUE, 'Summary Dataset'!$B:$B, $A21)</f>
        <v>0</v>
      </c>
      <c r="L21">
        <f>SUMIFS('Summary Dataset'!$AA:$AA, 'Summary Dataset'!$AC:$AC, TRUE, 'Summary Dataset'!$B:$B, $A21)</f>
        <v>0</v>
      </c>
      <c r="M21">
        <f>SUMIFS('Summary Dataset'!$AA:$AA, 'Summary Dataset'!$AD:$AD, TRUE, 'Summary Dataset'!$B:$B, $A21)</f>
        <v>0</v>
      </c>
      <c r="N21">
        <f>SUMIFS('Summary Dataset'!$AA:$AA, 'Summary Dataset'!$AE:$AE, TRUE, 'Summary Dataset'!$B:$B, $A21)</f>
        <v>0</v>
      </c>
      <c r="O21">
        <f>SUMIFS('Summary Dataset'!$AA:$AA, 'Summary Dataset'!$AF:$AF, TRUE, 'Summary Dataset'!$B:$B, $A21)</f>
        <v>0</v>
      </c>
      <c r="P21">
        <f>SUMIFS('Summary Dataset'!$AA:$AA, 'Summary Dataset'!$AG:$AG, TRUE, 'Summary Dataset'!$B:$B, $A21)</f>
        <v>0</v>
      </c>
      <c r="Q21">
        <f>SUMIFS('Summary Dataset'!$AA:$AA, 'Summary Dataset'!$AH:$AH, TRUE, 'Summary Dataset'!$B:$B, $A21)</f>
        <v>0</v>
      </c>
      <c r="R21">
        <f t="shared" si="0"/>
        <v>0</v>
      </c>
      <c r="S21">
        <f t="shared" si="1"/>
        <v>0</v>
      </c>
    </row>
    <row r="22" spans="1:19" x14ac:dyDescent="0.25">
      <c r="A22" t="s">
        <v>135</v>
      </c>
      <c r="B22">
        <f>SUMIFS('Summary Dataset'!$Y:$Y, 'Summary Dataset'!$AB:$AB, TRUE, 'Summary Dataset'!$B:$B, $A22)</f>
        <v>0</v>
      </c>
      <c r="C22">
        <f>SUMIFS('Summary Dataset'!$Y:$Y, 'Summary Dataset'!$AC:$AC, TRUE, 'Summary Dataset'!$B:$B, $A22)</f>
        <v>0</v>
      </c>
      <c r="D22">
        <f>SUMIFS('Summary Dataset'!$Y:$Y, 'Summary Dataset'!$AD:$AD, TRUE, 'Summary Dataset'!$B:$B, $A22)</f>
        <v>0</v>
      </c>
      <c r="E22">
        <f>SUMIFS('Summary Dataset'!$Y:$Y, 'Summary Dataset'!$AE:$AE, TRUE, 'Summary Dataset'!$B:$B, $A22)</f>
        <v>0</v>
      </c>
      <c r="F22">
        <f>SUMIFS('Summary Dataset'!$Y:$Y, 'Summary Dataset'!$AF:$AF, TRUE, 'Summary Dataset'!$B:$B, $A22)</f>
        <v>2</v>
      </c>
      <c r="G22">
        <f>SUMIFS('Summary Dataset'!$Y:$Y, 'Summary Dataset'!$AG:$AG, TRUE, 'Summary Dataset'!$B:$B, $A22)</f>
        <v>0</v>
      </c>
      <c r="H22">
        <f>SUMIFS('Summary Dataset'!$Y:$Y, 'Summary Dataset'!$AH:$AH, TRUE, 'Summary Dataset'!$B:$B, $A22)</f>
        <v>0</v>
      </c>
      <c r="I22">
        <f>SUMIFS('Summary Dataset'!$Y:$Y, 'Summary Dataset'!$B:$B, $A22)</f>
        <v>2</v>
      </c>
      <c r="J22" t="s">
        <v>170</v>
      </c>
      <c r="K22">
        <f>SUMIFS('Summary Dataset'!$AA:$AA, 'Summary Dataset'!$AB:$AB, TRUE, 'Summary Dataset'!$B:$B, $A22)</f>
        <v>0</v>
      </c>
      <c r="L22">
        <f>SUMIFS('Summary Dataset'!$AA:$AA, 'Summary Dataset'!$AC:$AC, TRUE, 'Summary Dataset'!$B:$B, $A22)</f>
        <v>0</v>
      </c>
      <c r="M22">
        <f>SUMIFS('Summary Dataset'!$AA:$AA, 'Summary Dataset'!$AD:$AD, TRUE, 'Summary Dataset'!$B:$B, $A22)</f>
        <v>0</v>
      </c>
      <c r="N22">
        <f>SUMIFS('Summary Dataset'!$AA:$AA, 'Summary Dataset'!$AE:$AE, TRUE, 'Summary Dataset'!$B:$B, $A22)</f>
        <v>0</v>
      </c>
      <c r="O22">
        <f>SUMIFS('Summary Dataset'!$AA:$AA, 'Summary Dataset'!$AF:$AF, TRUE, 'Summary Dataset'!$B:$B, $A22)</f>
        <v>0</v>
      </c>
      <c r="P22">
        <f>SUMIFS('Summary Dataset'!$AA:$AA, 'Summary Dataset'!$AG:$AG, TRUE, 'Summary Dataset'!$B:$B, $A22)</f>
        <v>0</v>
      </c>
      <c r="Q22">
        <f>SUMIFS('Summary Dataset'!$AA:$AA, 'Summary Dataset'!$AH:$AH, TRUE, 'Summary Dataset'!$B:$B, $A22)</f>
        <v>0</v>
      </c>
      <c r="R22">
        <f t="shared" si="0"/>
        <v>0</v>
      </c>
      <c r="S22">
        <f t="shared" si="1"/>
        <v>0</v>
      </c>
    </row>
    <row r="23" spans="1:19" x14ac:dyDescent="0.25">
      <c r="A23" t="s">
        <v>134</v>
      </c>
      <c r="B23">
        <f>SUMIFS('Summary Dataset'!$Y:$Y, 'Summary Dataset'!$AB:$AB, TRUE, 'Summary Dataset'!$B:$B, $A23)</f>
        <v>0</v>
      </c>
      <c r="C23">
        <f>SUMIFS('Summary Dataset'!$Y:$Y, 'Summary Dataset'!$AC:$AC, TRUE, 'Summary Dataset'!$B:$B, $A23)</f>
        <v>0</v>
      </c>
      <c r="D23">
        <f>SUMIFS('Summary Dataset'!$Y:$Y, 'Summary Dataset'!$AD:$AD, TRUE, 'Summary Dataset'!$B:$B, $A23)</f>
        <v>0</v>
      </c>
      <c r="E23">
        <f>SUMIFS('Summary Dataset'!$Y:$Y, 'Summary Dataset'!$AE:$AE, TRUE, 'Summary Dataset'!$B:$B, $A23)</f>
        <v>0</v>
      </c>
      <c r="F23">
        <f>SUMIFS('Summary Dataset'!$Y:$Y, 'Summary Dataset'!$AF:$AF, TRUE, 'Summary Dataset'!$B:$B, $A23)</f>
        <v>2</v>
      </c>
      <c r="G23">
        <f>SUMIFS('Summary Dataset'!$Y:$Y, 'Summary Dataset'!$AG:$AG, TRUE, 'Summary Dataset'!$B:$B, $A23)</f>
        <v>0</v>
      </c>
      <c r="H23">
        <f>SUMIFS('Summary Dataset'!$Y:$Y, 'Summary Dataset'!$AH:$AH, TRUE, 'Summary Dataset'!$B:$B, $A23)</f>
        <v>0</v>
      </c>
      <c r="I23">
        <f>SUMIFS('Summary Dataset'!$Y:$Y, 'Summary Dataset'!$B:$B, $A23)</f>
        <v>2</v>
      </c>
      <c r="J23" t="s">
        <v>170</v>
      </c>
      <c r="K23">
        <f>SUMIFS('Summary Dataset'!$AA:$AA, 'Summary Dataset'!$AB:$AB, TRUE, 'Summary Dataset'!$B:$B, $A23)</f>
        <v>0</v>
      </c>
      <c r="L23">
        <f>SUMIFS('Summary Dataset'!$AA:$AA, 'Summary Dataset'!$AC:$AC, TRUE, 'Summary Dataset'!$B:$B, $A23)</f>
        <v>0</v>
      </c>
      <c r="M23">
        <f>SUMIFS('Summary Dataset'!$AA:$AA, 'Summary Dataset'!$AD:$AD, TRUE, 'Summary Dataset'!$B:$B, $A23)</f>
        <v>0</v>
      </c>
      <c r="N23">
        <f>SUMIFS('Summary Dataset'!$AA:$AA, 'Summary Dataset'!$AE:$AE, TRUE, 'Summary Dataset'!$B:$B, $A23)</f>
        <v>0</v>
      </c>
      <c r="O23">
        <f>SUMIFS('Summary Dataset'!$AA:$AA, 'Summary Dataset'!$AF:$AF, TRUE, 'Summary Dataset'!$B:$B, $A23)</f>
        <v>0</v>
      </c>
      <c r="P23">
        <f>SUMIFS('Summary Dataset'!$AA:$AA, 'Summary Dataset'!$AG:$AG, TRUE, 'Summary Dataset'!$B:$B, $A23)</f>
        <v>0</v>
      </c>
      <c r="Q23">
        <f>SUMIFS('Summary Dataset'!$AA:$AA, 'Summary Dataset'!$AH:$AH, TRUE, 'Summary Dataset'!$B:$B, $A23)</f>
        <v>0</v>
      </c>
      <c r="R23">
        <f t="shared" si="0"/>
        <v>0</v>
      </c>
      <c r="S23">
        <f t="shared" si="1"/>
        <v>0</v>
      </c>
    </row>
    <row r="24" spans="1:19" x14ac:dyDescent="0.25">
      <c r="A24" t="s">
        <v>41</v>
      </c>
      <c r="B24">
        <f>SUMIFS('Summary Dataset'!$Y:$Y, 'Summary Dataset'!$AB:$AB, TRUE, 'Summary Dataset'!$B:$B, $A24)</f>
        <v>0</v>
      </c>
      <c r="C24">
        <f>SUMIFS('Summary Dataset'!$Y:$Y, 'Summary Dataset'!$AC:$AC, TRUE, 'Summary Dataset'!$B:$B, $A24)</f>
        <v>54</v>
      </c>
      <c r="D24">
        <f>SUMIFS('Summary Dataset'!$Y:$Y, 'Summary Dataset'!$AD:$AD, TRUE, 'Summary Dataset'!$B:$B, $A24)</f>
        <v>0</v>
      </c>
      <c r="E24">
        <f>SUMIFS('Summary Dataset'!$Y:$Y, 'Summary Dataset'!$AE:$AE, TRUE, 'Summary Dataset'!$B:$B, $A24)</f>
        <v>0</v>
      </c>
      <c r="F24">
        <f>SUMIFS('Summary Dataset'!$Y:$Y, 'Summary Dataset'!$AF:$AF, TRUE, 'Summary Dataset'!$B:$B, $A24)</f>
        <v>0</v>
      </c>
      <c r="G24">
        <f>SUMIFS('Summary Dataset'!$Y:$Y, 'Summary Dataset'!$AG:$AG, TRUE, 'Summary Dataset'!$B:$B, $A24)</f>
        <v>0</v>
      </c>
      <c r="H24">
        <f>SUMIFS('Summary Dataset'!$Y:$Y, 'Summary Dataset'!$AH:$AH, TRUE, 'Summary Dataset'!$B:$B, $A24)</f>
        <v>0</v>
      </c>
      <c r="I24">
        <f>SUMIFS('Summary Dataset'!$Y:$Y, 'Summary Dataset'!$B:$B, $A24)</f>
        <v>54</v>
      </c>
      <c r="J24" t="s">
        <v>170</v>
      </c>
      <c r="K24">
        <f>SUMIFS('Summary Dataset'!$AA:$AA, 'Summary Dataset'!$AB:$AB, TRUE, 'Summary Dataset'!$B:$B, $A24)</f>
        <v>0</v>
      </c>
      <c r="L24">
        <f>SUMIFS('Summary Dataset'!$AA:$AA, 'Summary Dataset'!$AC:$AC, TRUE, 'Summary Dataset'!$B:$B, $A24)</f>
        <v>6</v>
      </c>
      <c r="M24">
        <f>SUMIFS('Summary Dataset'!$AA:$AA, 'Summary Dataset'!$AD:$AD, TRUE, 'Summary Dataset'!$B:$B, $A24)</f>
        <v>0</v>
      </c>
      <c r="N24">
        <f>SUMIFS('Summary Dataset'!$AA:$AA, 'Summary Dataset'!$AE:$AE, TRUE, 'Summary Dataset'!$B:$B, $A24)</f>
        <v>0</v>
      </c>
      <c r="O24">
        <f>SUMIFS('Summary Dataset'!$AA:$AA, 'Summary Dataset'!$AF:$AF, TRUE, 'Summary Dataset'!$B:$B, $A24)</f>
        <v>0</v>
      </c>
      <c r="P24">
        <f>SUMIFS('Summary Dataset'!$AA:$AA, 'Summary Dataset'!$AG:$AG, TRUE, 'Summary Dataset'!$B:$B, $A24)</f>
        <v>0</v>
      </c>
      <c r="Q24">
        <f>SUMIFS('Summary Dataset'!$AA:$AA, 'Summary Dataset'!$AH:$AH, TRUE, 'Summary Dataset'!$B:$B, $A24)</f>
        <v>0</v>
      </c>
      <c r="R24">
        <f t="shared" si="0"/>
        <v>6</v>
      </c>
      <c r="S24">
        <f t="shared" si="1"/>
        <v>6</v>
      </c>
    </row>
    <row r="25" spans="1:19" x14ac:dyDescent="0.25">
      <c r="A25" t="s">
        <v>11</v>
      </c>
      <c r="B25">
        <f>SUMIFS('Summary Dataset'!$Y:$Y, 'Summary Dataset'!$AB:$AB, TRUE, 'Summary Dataset'!$B:$B, $A25)</f>
        <v>37</v>
      </c>
      <c r="C25">
        <f>SUMIFS('Summary Dataset'!$Y:$Y, 'Summary Dataset'!$AC:$AC, TRUE, 'Summary Dataset'!$B:$B, $A25)</f>
        <v>0</v>
      </c>
      <c r="D25">
        <f>SUMIFS('Summary Dataset'!$Y:$Y, 'Summary Dataset'!$AD:$AD, TRUE, 'Summary Dataset'!$B:$B, $A25)</f>
        <v>0</v>
      </c>
      <c r="E25">
        <f>SUMIFS('Summary Dataset'!$Y:$Y, 'Summary Dataset'!$AE:$AE, TRUE, 'Summary Dataset'!$B:$B, $A25)</f>
        <v>0</v>
      </c>
      <c r="F25">
        <f>SUMIFS('Summary Dataset'!$Y:$Y, 'Summary Dataset'!$AF:$AF, TRUE, 'Summary Dataset'!$B:$B, $A25)</f>
        <v>0</v>
      </c>
      <c r="G25">
        <f>SUMIFS('Summary Dataset'!$Y:$Y, 'Summary Dataset'!$AG:$AG, TRUE, 'Summary Dataset'!$B:$B, $A25)</f>
        <v>27</v>
      </c>
      <c r="H25">
        <f>SUMIFS('Summary Dataset'!$Y:$Y, 'Summary Dataset'!$AH:$AH, TRUE, 'Summary Dataset'!$B:$B, $A25)</f>
        <v>19</v>
      </c>
      <c r="I25">
        <f>SUMIFS('Summary Dataset'!$Y:$Y, 'Summary Dataset'!$B:$B, $A25)</f>
        <v>83</v>
      </c>
      <c r="J25" t="s">
        <v>170</v>
      </c>
      <c r="K25">
        <f>SUMIFS('Summary Dataset'!$AA:$AA, 'Summary Dataset'!$AB:$AB, TRUE, 'Summary Dataset'!$B:$B, $A25)</f>
        <v>2</v>
      </c>
      <c r="L25">
        <f>SUMIFS('Summary Dataset'!$AA:$AA, 'Summary Dataset'!$AC:$AC, TRUE, 'Summary Dataset'!$B:$B, $A25)</f>
        <v>0</v>
      </c>
      <c r="M25">
        <f>SUMIFS('Summary Dataset'!$AA:$AA, 'Summary Dataset'!$AD:$AD, TRUE, 'Summary Dataset'!$B:$B, $A25)</f>
        <v>0</v>
      </c>
      <c r="N25">
        <f>SUMIFS('Summary Dataset'!$AA:$AA, 'Summary Dataset'!$AE:$AE, TRUE, 'Summary Dataset'!$B:$B, $A25)</f>
        <v>0</v>
      </c>
      <c r="O25">
        <f>SUMIFS('Summary Dataset'!$AA:$AA, 'Summary Dataset'!$AF:$AF, TRUE, 'Summary Dataset'!$B:$B, $A25)</f>
        <v>0</v>
      </c>
      <c r="P25">
        <f>SUMIFS('Summary Dataset'!$AA:$AA, 'Summary Dataset'!$AG:$AG, TRUE, 'Summary Dataset'!$B:$B, $A25)</f>
        <v>5</v>
      </c>
      <c r="Q25">
        <f>SUMIFS('Summary Dataset'!$AA:$AA, 'Summary Dataset'!$AH:$AH, TRUE, 'Summary Dataset'!$B:$B, $A25)</f>
        <v>2</v>
      </c>
      <c r="R25">
        <f t="shared" si="0"/>
        <v>9</v>
      </c>
      <c r="S25">
        <f t="shared" si="1"/>
        <v>5</v>
      </c>
    </row>
    <row r="26" spans="1:19" x14ac:dyDescent="0.25">
      <c r="A26" t="s">
        <v>62</v>
      </c>
      <c r="B26">
        <f>SUMIFS('Summary Dataset'!$Y:$Y, 'Summary Dataset'!$AB:$AB, TRUE, 'Summary Dataset'!$B:$B, $A26)</f>
        <v>1</v>
      </c>
      <c r="C26">
        <f>SUMIFS('Summary Dataset'!$Y:$Y, 'Summary Dataset'!$AC:$AC, TRUE, 'Summary Dataset'!$B:$B, $A26)</f>
        <v>0</v>
      </c>
      <c r="D26">
        <f>SUMIFS('Summary Dataset'!$Y:$Y, 'Summary Dataset'!$AD:$AD, TRUE, 'Summary Dataset'!$B:$B, $A26)</f>
        <v>0</v>
      </c>
      <c r="E26">
        <f>SUMIFS('Summary Dataset'!$Y:$Y, 'Summary Dataset'!$AE:$AE, TRUE, 'Summary Dataset'!$B:$B, $A26)</f>
        <v>12.5</v>
      </c>
      <c r="F26">
        <f>SUMIFS('Summary Dataset'!$Y:$Y, 'Summary Dataset'!$AF:$AF, TRUE, 'Summary Dataset'!$B:$B, $A26)</f>
        <v>0</v>
      </c>
      <c r="G26">
        <f>SUMIFS('Summary Dataset'!$Y:$Y, 'Summary Dataset'!$AG:$AG, TRUE, 'Summary Dataset'!$B:$B, $A26)</f>
        <v>0</v>
      </c>
      <c r="H26">
        <f>SUMIFS('Summary Dataset'!$Y:$Y, 'Summary Dataset'!$AH:$AH, TRUE, 'Summary Dataset'!$B:$B, $A26)</f>
        <v>34</v>
      </c>
      <c r="I26">
        <f>SUMIFS('Summary Dataset'!$Y:$Y, 'Summary Dataset'!$B:$B, $A26)</f>
        <v>47.5</v>
      </c>
      <c r="J26" t="s">
        <v>170</v>
      </c>
      <c r="K26">
        <f>SUMIFS('Summary Dataset'!$AA:$AA, 'Summary Dataset'!$AB:$AB, TRUE, 'Summary Dataset'!$B:$B, $A26)</f>
        <v>0</v>
      </c>
      <c r="L26">
        <f>SUMIFS('Summary Dataset'!$AA:$AA, 'Summary Dataset'!$AC:$AC, TRUE, 'Summary Dataset'!$B:$B, $A26)</f>
        <v>0</v>
      </c>
      <c r="M26">
        <f>SUMIFS('Summary Dataset'!$AA:$AA, 'Summary Dataset'!$AD:$AD, TRUE, 'Summary Dataset'!$B:$B, $A26)</f>
        <v>0</v>
      </c>
      <c r="N26">
        <f>SUMIFS('Summary Dataset'!$AA:$AA, 'Summary Dataset'!$AE:$AE, TRUE, 'Summary Dataset'!$B:$B, $A26)</f>
        <v>1</v>
      </c>
      <c r="O26">
        <f>SUMIFS('Summary Dataset'!$AA:$AA, 'Summary Dataset'!$AF:$AF, TRUE, 'Summary Dataset'!$B:$B, $A26)</f>
        <v>0</v>
      </c>
      <c r="P26">
        <f>SUMIFS('Summary Dataset'!$AA:$AA, 'Summary Dataset'!$AG:$AG, TRUE, 'Summary Dataset'!$B:$B, $A26)</f>
        <v>0</v>
      </c>
      <c r="Q26">
        <f>SUMIFS('Summary Dataset'!$AA:$AA, 'Summary Dataset'!$AH:$AH, TRUE, 'Summary Dataset'!$B:$B, $A26)</f>
        <v>5</v>
      </c>
      <c r="R26">
        <f t="shared" si="0"/>
        <v>6</v>
      </c>
      <c r="S26">
        <f t="shared" si="1"/>
        <v>5</v>
      </c>
    </row>
    <row r="27" spans="1:19" x14ac:dyDescent="0.25">
      <c r="A27" t="s">
        <v>15</v>
      </c>
      <c r="B27">
        <f>SUMIFS('Summary Dataset'!$Y:$Y, 'Summary Dataset'!$AB:$AB, TRUE, 'Summary Dataset'!$B:$B, $A27)</f>
        <v>74</v>
      </c>
      <c r="C27">
        <f>SUMIFS('Summary Dataset'!$Y:$Y, 'Summary Dataset'!$AC:$AC, TRUE, 'Summary Dataset'!$B:$B, $A27)</f>
        <v>0</v>
      </c>
      <c r="D27">
        <f>SUMIFS('Summary Dataset'!$Y:$Y, 'Summary Dataset'!$AD:$AD, TRUE, 'Summary Dataset'!$B:$B, $A27)</f>
        <v>0</v>
      </c>
      <c r="E27">
        <f>SUMIFS('Summary Dataset'!$Y:$Y, 'Summary Dataset'!$AE:$AE, TRUE, 'Summary Dataset'!$B:$B, $A27)</f>
        <v>0</v>
      </c>
      <c r="F27">
        <f>SUMIFS('Summary Dataset'!$Y:$Y, 'Summary Dataset'!$AF:$AF, TRUE, 'Summary Dataset'!$B:$B, $A27)</f>
        <v>0</v>
      </c>
      <c r="G27">
        <f>SUMIFS('Summary Dataset'!$Y:$Y, 'Summary Dataset'!$AG:$AG, TRUE, 'Summary Dataset'!$B:$B, $A27)</f>
        <v>0</v>
      </c>
      <c r="H27">
        <f>SUMIFS('Summary Dataset'!$Y:$Y, 'Summary Dataset'!$AH:$AH, TRUE, 'Summary Dataset'!$B:$B, $A27)</f>
        <v>0</v>
      </c>
      <c r="I27">
        <f>SUMIFS('Summary Dataset'!$Y:$Y, 'Summary Dataset'!$B:$B, $A27)</f>
        <v>74</v>
      </c>
      <c r="J27" t="s">
        <v>170</v>
      </c>
      <c r="K27">
        <f>SUMIFS('Summary Dataset'!$AA:$AA, 'Summary Dataset'!$AB:$AB, TRUE, 'Summary Dataset'!$B:$B, $A27)</f>
        <v>5</v>
      </c>
      <c r="L27">
        <f>SUMIFS('Summary Dataset'!$AA:$AA, 'Summary Dataset'!$AC:$AC, TRUE, 'Summary Dataset'!$B:$B, $A27)</f>
        <v>0</v>
      </c>
      <c r="M27">
        <f>SUMIFS('Summary Dataset'!$AA:$AA, 'Summary Dataset'!$AD:$AD, TRUE, 'Summary Dataset'!$B:$B, $A27)</f>
        <v>0</v>
      </c>
      <c r="N27">
        <f>SUMIFS('Summary Dataset'!$AA:$AA, 'Summary Dataset'!$AE:$AE, TRUE, 'Summary Dataset'!$B:$B, $A27)</f>
        <v>0</v>
      </c>
      <c r="O27">
        <f>SUMIFS('Summary Dataset'!$AA:$AA, 'Summary Dataset'!$AF:$AF, TRUE, 'Summary Dataset'!$B:$B, $A27)</f>
        <v>0</v>
      </c>
      <c r="P27">
        <f>SUMIFS('Summary Dataset'!$AA:$AA, 'Summary Dataset'!$AG:$AG, TRUE, 'Summary Dataset'!$B:$B, $A27)</f>
        <v>0</v>
      </c>
      <c r="Q27">
        <f>SUMIFS('Summary Dataset'!$AA:$AA, 'Summary Dataset'!$AH:$AH, TRUE, 'Summary Dataset'!$B:$B, $A27)</f>
        <v>0</v>
      </c>
      <c r="R27">
        <f t="shared" si="0"/>
        <v>5</v>
      </c>
      <c r="S27">
        <f t="shared" si="1"/>
        <v>5</v>
      </c>
    </row>
    <row r="28" spans="1:19" x14ac:dyDescent="0.25">
      <c r="A28" t="s">
        <v>44</v>
      </c>
      <c r="B28">
        <f>SUMIFS('Summary Dataset'!$Y:$Y, 'Summary Dataset'!$AB:$AB, TRUE, 'Summary Dataset'!$B:$B, $A28)</f>
        <v>0</v>
      </c>
      <c r="C28">
        <f>SUMIFS('Summary Dataset'!$Y:$Y, 'Summary Dataset'!$AC:$AC, TRUE, 'Summary Dataset'!$B:$B, $A28)</f>
        <v>0</v>
      </c>
      <c r="D28">
        <f>SUMIFS('Summary Dataset'!$Y:$Y, 'Summary Dataset'!$AD:$AD, TRUE, 'Summary Dataset'!$B:$B, $A28)</f>
        <v>28.5</v>
      </c>
      <c r="E28">
        <f>SUMIFS('Summary Dataset'!$Y:$Y, 'Summary Dataset'!$AE:$AE, TRUE, 'Summary Dataset'!$B:$B, $A28)</f>
        <v>0</v>
      </c>
      <c r="F28">
        <f>SUMIFS('Summary Dataset'!$Y:$Y, 'Summary Dataset'!$AF:$AF, TRUE, 'Summary Dataset'!$B:$B, $A28)</f>
        <v>0</v>
      </c>
      <c r="G28">
        <f>SUMIFS('Summary Dataset'!$Y:$Y, 'Summary Dataset'!$AG:$AG, TRUE, 'Summary Dataset'!$B:$B, $A28)</f>
        <v>0</v>
      </c>
      <c r="H28">
        <f>SUMIFS('Summary Dataset'!$Y:$Y, 'Summary Dataset'!$AH:$AH, TRUE, 'Summary Dataset'!$B:$B, $A28)</f>
        <v>0</v>
      </c>
      <c r="I28">
        <f>SUMIFS('Summary Dataset'!$Y:$Y, 'Summary Dataset'!$B:$B, $A28)</f>
        <v>28.5</v>
      </c>
      <c r="J28" t="s">
        <v>170</v>
      </c>
      <c r="K28">
        <f>SUMIFS('Summary Dataset'!$AA:$AA, 'Summary Dataset'!$AB:$AB, TRUE, 'Summary Dataset'!$B:$B, $A28)</f>
        <v>0</v>
      </c>
      <c r="L28">
        <f>SUMIFS('Summary Dataset'!$AA:$AA, 'Summary Dataset'!$AC:$AC, TRUE, 'Summary Dataset'!$B:$B, $A28)</f>
        <v>0</v>
      </c>
      <c r="M28">
        <f>SUMIFS('Summary Dataset'!$AA:$AA, 'Summary Dataset'!$AD:$AD, TRUE, 'Summary Dataset'!$B:$B, $A28)</f>
        <v>5</v>
      </c>
      <c r="N28">
        <f>SUMIFS('Summary Dataset'!$AA:$AA, 'Summary Dataset'!$AE:$AE, TRUE, 'Summary Dataset'!$B:$B, $A28)</f>
        <v>0</v>
      </c>
      <c r="O28">
        <f>SUMIFS('Summary Dataset'!$AA:$AA, 'Summary Dataset'!$AF:$AF, TRUE, 'Summary Dataset'!$B:$B, $A28)</f>
        <v>0</v>
      </c>
      <c r="P28">
        <f>SUMIFS('Summary Dataset'!$AA:$AA, 'Summary Dataset'!$AG:$AG, TRUE, 'Summary Dataset'!$B:$B, $A28)</f>
        <v>0</v>
      </c>
      <c r="Q28">
        <f>SUMIFS('Summary Dataset'!$AA:$AA, 'Summary Dataset'!$AH:$AH, TRUE, 'Summary Dataset'!$B:$B, $A28)</f>
        <v>0</v>
      </c>
      <c r="R28">
        <f t="shared" si="0"/>
        <v>5</v>
      </c>
      <c r="S28">
        <f t="shared" si="1"/>
        <v>5</v>
      </c>
    </row>
    <row r="29" spans="1:19" x14ac:dyDescent="0.25">
      <c r="A29" t="s">
        <v>98</v>
      </c>
      <c r="B29">
        <f>SUMIFS('Summary Dataset'!$Y:$Y, 'Summary Dataset'!$AB:$AB, TRUE, 'Summary Dataset'!$B:$B, $A29)</f>
        <v>37</v>
      </c>
      <c r="C29">
        <f>SUMIFS('Summary Dataset'!$Y:$Y, 'Summary Dataset'!$AC:$AC, TRUE, 'Summary Dataset'!$B:$B, $A29)</f>
        <v>0</v>
      </c>
      <c r="D29">
        <f>SUMIFS('Summary Dataset'!$Y:$Y, 'Summary Dataset'!$AD:$AD, TRUE, 'Summary Dataset'!$B:$B, $A29)</f>
        <v>0</v>
      </c>
      <c r="E29">
        <f>SUMIFS('Summary Dataset'!$Y:$Y, 'Summary Dataset'!$AE:$AE, TRUE, 'Summary Dataset'!$B:$B, $A29)</f>
        <v>0</v>
      </c>
      <c r="F29">
        <f>SUMIFS('Summary Dataset'!$Y:$Y, 'Summary Dataset'!$AF:$AF, TRUE, 'Summary Dataset'!$B:$B, $A29)</f>
        <v>0</v>
      </c>
      <c r="G29">
        <f>SUMIFS('Summary Dataset'!$Y:$Y, 'Summary Dataset'!$AG:$AG, TRUE, 'Summary Dataset'!$B:$B, $A29)</f>
        <v>0</v>
      </c>
      <c r="H29">
        <f>SUMIFS('Summary Dataset'!$Y:$Y, 'Summary Dataset'!$AH:$AH, TRUE, 'Summary Dataset'!$B:$B, $A29)</f>
        <v>0</v>
      </c>
      <c r="I29">
        <f>SUMIFS('Summary Dataset'!$Y:$Y, 'Summary Dataset'!$B:$B, $A29)</f>
        <v>37</v>
      </c>
      <c r="J29" t="s">
        <v>170</v>
      </c>
      <c r="K29">
        <f>SUMIFS('Summary Dataset'!$AA:$AA, 'Summary Dataset'!$AB:$AB, TRUE, 'Summary Dataset'!$B:$B, $A29)</f>
        <v>4</v>
      </c>
      <c r="L29">
        <f>SUMIFS('Summary Dataset'!$AA:$AA, 'Summary Dataset'!$AC:$AC, TRUE, 'Summary Dataset'!$B:$B, $A29)</f>
        <v>0</v>
      </c>
      <c r="M29">
        <f>SUMIFS('Summary Dataset'!$AA:$AA, 'Summary Dataset'!$AD:$AD, TRUE, 'Summary Dataset'!$B:$B, $A29)</f>
        <v>0</v>
      </c>
      <c r="N29">
        <f>SUMIFS('Summary Dataset'!$AA:$AA, 'Summary Dataset'!$AE:$AE, TRUE, 'Summary Dataset'!$B:$B, $A29)</f>
        <v>0</v>
      </c>
      <c r="O29">
        <f>SUMIFS('Summary Dataset'!$AA:$AA, 'Summary Dataset'!$AF:$AF, TRUE, 'Summary Dataset'!$B:$B, $A29)</f>
        <v>0</v>
      </c>
      <c r="P29">
        <f>SUMIFS('Summary Dataset'!$AA:$AA, 'Summary Dataset'!$AG:$AG, TRUE, 'Summary Dataset'!$B:$B, $A29)</f>
        <v>0</v>
      </c>
      <c r="Q29">
        <f>SUMIFS('Summary Dataset'!$AA:$AA, 'Summary Dataset'!$AH:$AH, TRUE, 'Summary Dataset'!$B:$B, $A29)</f>
        <v>0</v>
      </c>
      <c r="R29">
        <f t="shared" si="0"/>
        <v>4</v>
      </c>
      <c r="S29">
        <f t="shared" si="1"/>
        <v>4</v>
      </c>
    </row>
    <row r="30" spans="1:19" x14ac:dyDescent="0.25">
      <c r="A30" t="s">
        <v>99</v>
      </c>
      <c r="B30">
        <f>SUMIFS('Summary Dataset'!$Y:$Y, 'Summary Dataset'!$AB:$AB, TRUE, 'Summary Dataset'!$B:$B, $A30)</f>
        <v>31</v>
      </c>
      <c r="C30">
        <f>SUMIFS('Summary Dataset'!$Y:$Y, 'Summary Dataset'!$AC:$AC, TRUE, 'Summary Dataset'!$B:$B, $A30)</f>
        <v>0</v>
      </c>
      <c r="D30">
        <f>SUMIFS('Summary Dataset'!$Y:$Y, 'Summary Dataset'!$AD:$AD, TRUE, 'Summary Dataset'!$B:$B, $A30)</f>
        <v>0</v>
      </c>
      <c r="E30">
        <f>SUMIFS('Summary Dataset'!$Y:$Y, 'Summary Dataset'!$AE:$AE, TRUE, 'Summary Dataset'!$B:$B, $A30)</f>
        <v>0</v>
      </c>
      <c r="F30">
        <f>SUMIFS('Summary Dataset'!$Y:$Y, 'Summary Dataset'!$AF:$AF, TRUE, 'Summary Dataset'!$B:$B, $A30)</f>
        <v>0</v>
      </c>
      <c r="G30">
        <f>SUMIFS('Summary Dataset'!$Y:$Y, 'Summary Dataset'!$AG:$AG, TRUE, 'Summary Dataset'!$B:$B, $A30)</f>
        <v>0</v>
      </c>
      <c r="H30">
        <f>SUMIFS('Summary Dataset'!$Y:$Y, 'Summary Dataset'!$AH:$AH, TRUE, 'Summary Dataset'!$B:$B, $A30)</f>
        <v>0</v>
      </c>
      <c r="I30">
        <f>SUMIFS('Summary Dataset'!$Y:$Y, 'Summary Dataset'!$B:$B, $A30)</f>
        <v>31</v>
      </c>
      <c r="J30" t="s">
        <v>170</v>
      </c>
      <c r="K30">
        <f>SUMIFS('Summary Dataset'!$AA:$AA, 'Summary Dataset'!$AB:$AB, TRUE, 'Summary Dataset'!$B:$B, $A30)</f>
        <v>4</v>
      </c>
      <c r="L30">
        <f>SUMIFS('Summary Dataset'!$AA:$AA, 'Summary Dataset'!$AC:$AC, TRUE, 'Summary Dataset'!$B:$B, $A30)</f>
        <v>0</v>
      </c>
      <c r="M30">
        <f>SUMIFS('Summary Dataset'!$AA:$AA, 'Summary Dataset'!$AD:$AD, TRUE, 'Summary Dataset'!$B:$B, $A30)</f>
        <v>0</v>
      </c>
      <c r="N30">
        <f>SUMIFS('Summary Dataset'!$AA:$AA, 'Summary Dataset'!$AE:$AE, TRUE, 'Summary Dataset'!$B:$B, $A30)</f>
        <v>0</v>
      </c>
      <c r="O30">
        <f>SUMIFS('Summary Dataset'!$AA:$AA, 'Summary Dataset'!$AF:$AF, TRUE, 'Summary Dataset'!$B:$B, $A30)</f>
        <v>0</v>
      </c>
      <c r="P30">
        <f>SUMIFS('Summary Dataset'!$AA:$AA, 'Summary Dataset'!$AG:$AG, TRUE, 'Summary Dataset'!$B:$B, $A30)</f>
        <v>0</v>
      </c>
      <c r="Q30">
        <f>SUMIFS('Summary Dataset'!$AA:$AA, 'Summary Dataset'!$AH:$AH, TRUE, 'Summary Dataset'!$B:$B, $A30)</f>
        <v>0</v>
      </c>
      <c r="R30">
        <f t="shared" si="0"/>
        <v>4</v>
      </c>
      <c r="S30">
        <f t="shared" si="1"/>
        <v>4</v>
      </c>
    </row>
    <row r="31" spans="1:19" x14ac:dyDescent="0.25">
      <c r="A31" t="s">
        <v>27</v>
      </c>
      <c r="B31">
        <f>SUMIFS('Summary Dataset'!$Y:$Y, 'Summary Dataset'!$AB:$AB, TRUE, 'Summary Dataset'!$B:$B, $A31)</f>
        <v>24</v>
      </c>
      <c r="C31">
        <f>SUMIFS('Summary Dataset'!$Y:$Y, 'Summary Dataset'!$AC:$AC, TRUE, 'Summary Dataset'!$B:$B, $A31)</f>
        <v>0</v>
      </c>
      <c r="D31">
        <f>SUMIFS('Summary Dataset'!$Y:$Y, 'Summary Dataset'!$AD:$AD, TRUE, 'Summary Dataset'!$B:$B, $A31)</f>
        <v>0</v>
      </c>
      <c r="E31">
        <f>SUMIFS('Summary Dataset'!$Y:$Y, 'Summary Dataset'!$AE:$AE, TRUE, 'Summary Dataset'!$B:$B, $A31)</f>
        <v>0</v>
      </c>
      <c r="F31">
        <f>SUMIFS('Summary Dataset'!$Y:$Y, 'Summary Dataset'!$AF:$AF, TRUE, 'Summary Dataset'!$B:$B, $A31)</f>
        <v>0</v>
      </c>
      <c r="G31">
        <f>SUMIFS('Summary Dataset'!$Y:$Y, 'Summary Dataset'!$AG:$AG, TRUE, 'Summary Dataset'!$B:$B, $A31)</f>
        <v>0</v>
      </c>
      <c r="H31">
        <f>SUMIFS('Summary Dataset'!$Y:$Y, 'Summary Dataset'!$AH:$AH, TRUE, 'Summary Dataset'!$B:$B, $A31)</f>
        <v>0</v>
      </c>
      <c r="I31">
        <f>SUMIFS('Summary Dataset'!$Y:$Y, 'Summary Dataset'!$B:$B, $A31)</f>
        <v>24</v>
      </c>
      <c r="J31" t="s">
        <v>170</v>
      </c>
      <c r="K31">
        <f>SUMIFS('Summary Dataset'!$AA:$AA, 'Summary Dataset'!$AB:$AB, TRUE, 'Summary Dataset'!$B:$B, $A31)</f>
        <v>4</v>
      </c>
      <c r="L31">
        <f>SUMIFS('Summary Dataset'!$AA:$AA, 'Summary Dataset'!$AC:$AC, TRUE, 'Summary Dataset'!$B:$B, $A31)</f>
        <v>0</v>
      </c>
      <c r="M31">
        <f>SUMIFS('Summary Dataset'!$AA:$AA, 'Summary Dataset'!$AD:$AD, TRUE, 'Summary Dataset'!$B:$B, $A31)</f>
        <v>0</v>
      </c>
      <c r="N31">
        <f>SUMIFS('Summary Dataset'!$AA:$AA, 'Summary Dataset'!$AE:$AE, TRUE, 'Summary Dataset'!$B:$B, $A31)</f>
        <v>0</v>
      </c>
      <c r="O31">
        <f>SUMIFS('Summary Dataset'!$AA:$AA, 'Summary Dataset'!$AF:$AF, TRUE, 'Summary Dataset'!$B:$B, $A31)</f>
        <v>0</v>
      </c>
      <c r="P31">
        <f>SUMIFS('Summary Dataset'!$AA:$AA, 'Summary Dataset'!$AG:$AG, TRUE, 'Summary Dataset'!$B:$B, $A31)</f>
        <v>0</v>
      </c>
      <c r="Q31">
        <f>SUMIFS('Summary Dataset'!$AA:$AA, 'Summary Dataset'!$AH:$AH, TRUE, 'Summary Dataset'!$B:$B, $A31)</f>
        <v>0</v>
      </c>
      <c r="R31">
        <f t="shared" si="0"/>
        <v>4</v>
      </c>
      <c r="S31">
        <f t="shared" si="1"/>
        <v>4</v>
      </c>
    </row>
    <row r="32" spans="1:19" x14ac:dyDescent="0.25">
      <c r="A32" t="s">
        <v>61</v>
      </c>
      <c r="B32">
        <f>SUMIFS('Summary Dataset'!$Y:$Y, 'Summary Dataset'!$AB:$AB, TRUE, 'Summary Dataset'!$B:$B, $A32)</f>
        <v>0</v>
      </c>
      <c r="C32">
        <f>SUMIFS('Summary Dataset'!$Y:$Y, 'Summary Dataset'!$AC:$AC, TRUE, 'Summary Dataset'!$B:$B, $A32)</f>
        <v>0</v>
      </c>
      <c r="D32">
        <f>SUMIFS('Summary Dataset'!$Y:$Y, 'Summary Dataset'!$AD:$AD, TRUE, 'Summary Dataset'!$B:$B, $A32)</f>
        <v>0</v>
      </c>
      <c r="E32">
        <f>SUMIFS('Summary Dataset'!$Y:$Y, 'Summary Dataset'!$AE:$AE, TRUE, 'Summary Dataset'!$B:$B, $A32)</f>
        <v>26</v>
      </c>
      <c r="F32">
        <f>SUMIFS('Summary Dataset'!$Y:$Y, 'Summary Dataset'!$AF:$AF, TRUE, 'Summary Dataset'!$B:$B, $A32)</f>
        <v>0</v>
      </c>
      <c r="G32">
        <f>SUMIFS('Summary Dataset'!$Y:$Y, 'Summary Dataset'!$AG:$AG, TRUE, 'Summary Dataset'!$B:$B, $A32)</f>
        <v>0</v>
      </c>
      <c r="H32">
        <f>SUMIFS('Summary Dataset'!$Y:$Y, 'Summary Dataset'!$AH:$AH, TRUE, 'Summary Dataset'!$B:$B, $A32)</f>
        <v>0</v>
      </c>
      <c r="I32">
        <f>SUMIFS('Summary Dataset'!$Y:$Y, 'Summary Dataset'!$B:$B, $A32)</f>
        <v>26</v>
      </c>
      <c r="J32" t="s">
        <v>170</v>
      </c>
      <c r="K32">
        <f>SUMIFS('Summary Dataset'!$AA:$AA, 'Summary Dataset'!$AB:$AB, TRUE, 'Summary Dataset'!$B:$B, $A32)</f>
        <v>0</v>
      </c>
      <c r="L32">
        <f>SUMIFS('Summary Dataset'!$AA:$AA, 'Summary Dataset'!$AC:$AC, TRUE, 'Summary Dataset'!$B:$B, $A32)</f>
        <v>0</v>
      </c>
      <c r="M32">
        <f>SUMIFS('Summary Dataset'!$AA:$AA, 'Summary Dataset'!$AD:$AD, TRUE, 'Summary Dataset'!$B:$B, $A32)</f>
        <v>0</v>
      </c>
      <c r="N32">
        <f>SUMIFS('Summary Dataset'!$AA:$AA, 'Summary Dataset'!$AE:$AE, TRUE, 'Summary Dataset'!$B:$B, $A32)</f>
        <v>4</v>
      </c>
      <c r="O32">
        <f>SUMIFS('Summary Dataset'!$AA:$AA, 'Summary Dataset'!$AF:$AF, TRUE, 'Summary Dataset'!$B:$B, $A32)</f>
        <v>0</v>
      </c>
      <c r="P32">
        <f>SUMIFS('Summary Dataset'!$AA:$AA, 'Summary Dataset'!$AG:$AG, TRUE, 'Summary Dataset'!$B:$B, $A32)</f>
        <v>0</v>
      </c>
      <c r="Q32">
        <f>SUMIFS('Summary Dataset'!$AA:$AA, 'Summary Dataset'!$AH:$AH, TRUE, 'Summary Dataset'!$B:$B, $A32)</f>
        <v>0</v>
      </c>
      <c r="R32">
        <f t="shared" si="0"/>
        <v>4</v>
      </c>
      <c r="S32">
        <f t="shared" si="1"/>
        <v>4</v>
      </c>
    </row>
    <row r="33" spans="1:19" x14ac:dyDescent="0.25">
      <c r="A33" t="s">
        <v>43</v>
      </c>
      <c r="B33">
        <f>SUMIFS('Summary Dataset'!$Y:$Y, 'Summary Dataset'!$AB:$AB, TRUE, 'Summary Dataset'!$B:$B, $A33)</f>
        <v>0</v>
      </c>
      <c r="C33">
        <f>SUMIFS('Summary Dataset'!$Y:$Y, 'Summary Dataset'!$AC:$AC, TRUE, 'Summary Dataset'!$B:$B, $A33)</f>
        <v>65</v>
      </c>
      <c r="D33">
        <f>SUMIFS('Summary Dataset'!$Y:$Y, 'Summary Dataset'!$AD:$AD, TRUE, 'Summary Dataset'!$B:$B, $A33)</f>
        <v>0</v>
      </c>
      <c r="E33">
        <f>SUMIFS('Summary Dataset'!$Y:$Y, 'Summary Dataset'!$AE:$AE, TRUE, 'Summary Dataset'!$B:$B, $A33)</f>
        <v>0</v>
      </c>
      <c r="F33">
        <f>SUMIFS('Summary Dataset'!$Y:$Y, 'Summary Dataset'!$AF:$AF, TRUE, 'Summary Dataset'!$B:$B, $A33)</f>
        <v>0</v>
      </c>
      <c r="G33">
        <f>SUMIFS('Summary Dataset'!$Y:$Y, 'Summary Dataset'!$AG:$AG, TRUE, 'Summary Dataset'!$B:$B, $A33)</f>
        <v>0</v>
      </c>
      <c r="H33">
        <f>SUMIFS('Summary Dataset'!$Y:$Y, 'Summary Dataset'!$AH:$AH, TRUE, 'Summary Dataset'!$B:$B, $A33)</f>
        <v>0</v>
      </c>
      <c r="I33">
        <f>SUMIFS('Summary Dataset'!$Y:$Y, 'Summary Dataset'!$B:$B, $A33)</f>
        <v>65</v>
      </c>
      <c r="J33" t="s">
        <v>170</v>
      </c>
      <c r="K33">
        <f>SUMIFS('Summary Dataset'!$AA:$AA, 'Summary Dataset'!$AB:$AB, TRUE, 'Summary Dataset'!$B:$B, $A33)</f>
        <v>0</v>
      </c>
      <c r="L33">
        <f>SUMIFS('Summary Dataset'!$AA:$AA, 'Summary Dataset'!$AC:$AC, TRUE, 'Summary Dataset'!$B:$B, $A33)</f>
        <v>4</v>
      </c>
      <c r="M33">
        <f>SUMIFS('Summary Dataset'!$AA:$AA, 'Summary Dataset'!$AD:$AD, TRUE, 'Summary Dataset'!$B:$B, $A33)</f>
        <v>0</v>
      </c>
      <c r="N33">
        <f>SUMIFS('Summary Dataset'!$AA:$AA, 'Summary Dataset'!$AE:$AE, TRUE, 'Summary Dataset'!$B:$B, $A33)</f>
        <v>0</v>
      </c>
      <c r="O33">
        <f>SUMIFS('Summary Dataset'!$AA:$AA, 'Summary Dataset'!$AF:$AF, TRUE, 'Summary Dataset'!$B:$B, $A33)</f>
        <v>0</v>
      </c>
      <c r="P33">
        <f>SUMIFS('Summary Dataset'!$AA:$AA, 'Summary Dataset'!$AG:$AG, TRUE, 'Summary Dataset'!$B:$B, $A33)</f>
        <v>0</v>
      </c>
      <c r="Q33">
        <f>SUMIFS('Summary Dataset'!$AA:$AA, 'Summary Dataset'!$AH:$AH, TRUE, 'Summary Dataset'!$B:$B, $A33)</f>
        <v>0</v>
      </c>
      <c r="R33">
        <f t="shared" si="0"/>
        <v>4</v>
      </c>
      <c r="S33">
        <f t="shared" si="1"/>
        <v>4</v>
      </c>
    </row>
    <row r="34" spans="1:19" x14ac:dyDescent="0.25">
      <c r="A34" t="s">
        <v>24</v>
      </c>
      <c r="B34">
        <f>SUMIFS('Summary Dataset'!$Y:$Y, 'Summary Dataset'!$AB:$AB, TRUE, 'Summary Dataset'!$B:$B, $A34)</f>
        <v>18</v>
      </c>
      <c r="C34">
        <f>SUMIFS('Summary Dataset'!$Y:$Y, 'Summary Dataset'!$AC:$AC, TRUE, 'Summary Dataset'!$B:$B, $A34)</f>
        <v>64</v>
      </c>
      <c r="D34">
        <f>SUMIFS('Summary Dataset'!$Y:$Y, 'Summary Dataset'!$AD:$AD, TRUE, 'Summary Dataset'!$B:$B, $A34)</f>
        <v>0</v>
      </c>
      <c r="E34">
        <f>SUMIFS('Summary Dataset'!$Y:$Y, 'Summary Dataset'!$AE:$AE, TRUE, 'Summary Dataset'!$B:$B, $A34)</f>
        <v>0</v>
      </c>
      <c r="F34">
        <f>SUMIFS('Summary Dataset'!$Y:$Y, 'Summary Dataset'!$AF:$AF, TRUE, 'Summary Dataset'!$B:$B, $A34)</f>
        <v>0</v>
      </c>
      <c r="G34">
        <f>SUMIFS('Summary Dataset'!$Y:$Y, 'Summary Dataset'!$AG:$AG, TRUE, 'Summary Dataset'!$B:$B, $A34)</f>
        <v>0</v>
      </c>
      <c r="H34">
        <f>SUMIFS('Summary Dataset'!$Y:$Y, 'Summary Dataset'!$AH:$AH, TRUE, 'Summary Dataset'!$B:$B, $A34)</f>
        <v>0</v>
      </c>
      <c r="I34">
        <f>SUMIFS('Summary Dataset'!$Y:$Y, 'Summary Dataset'!$B:$B, $A34)</f>
        <v>82</v>
      </c>
      <c r="J34" t="s">
        <v>170</v>
      </c>
      <c r="K34">
        <f>SUMIFS('Summary Dataset'!$AA:$AA, 'Summary Dataset'!$AB:$AB, TRUE, 'Summary Dataset'!$B:$B, $A34)</f>
        <v>2</v>
      </c>
      <c r="L34">
        <f>SUMIFS('Summary Dataset'!$AA:$AA, 'Summary Dataset'!$AC:$AC, TRUE, 'Summary Dataset'!$B:$B, $A34)</f>
        <v>2</v>
      </c>
      <c r="M34">
        <f>SUMIFS('Summary Dataset'!$AA:$AA, 'Summary Dataset'!$AD:$AD, TRUE, 'Summary Dataset'!$B:$B, $A34)</f>
        <v>0</v>
      </c>
      <c r="N34">
        <f>SUMIFS('Summary Dataset'!$AA:$AA, 'Summary Dataset'!$AE:$AE, TRUE, 'Summary Dataset'!$B:$B, $A34)</f>
        <v>0</v>
      </c>
      <c r="O34">
        <f>SUMIFS('Summary Dataset'!$AA:$AA, 'Summary Dataset'!$AF:$AF, TRUE, 'Summary Dataset'!$B:$B, $A34)</f>
        <v>0</v>
      </c>
      <c r="P34">
        <f>SUMIFS('Summary Dataset'!$AA:$AA, 'Summary Dataset'!$AG:$AG, TRUE, 'Summary Dataset'!$B:$B, $A34)</f>
        <v>0</v>
      </c>
      <c r="Q34">
        <f>SUMIFS('Summary Dataset'!$AA:$AA, 'Summary Dataset'!$AH:$AH, TRUE, 'Summary Dataset'!$B:$B, $A34)</f>
        <v>0</v>
      </c>
      <c r="R34">
        <f t="shared" si="0"/>
        <v>4</v>
      </c>
      <c r="S34">
        <f t="shared" si="1"/>
        <v>2</v>
      </c>
    </row>
    <row r="35" spans="1:19" x14ac:dyDescent="0.25">
      <c r="A35" t="s">
        <v>19</v>
      </c>
      <c r="B35">
        <f>SUMIFS('Summary Dataset'!$Y:$Y, 'Summary Dataset'!$AB:$AB, TRUE, 'Summary Dataset'!$B:$B, $A35)</f>
        <v>61</v>
      </c>
      <c r="C35">
        <f>SUMIFS('Summary Dataset'!$Y:$Y, 'Summary Dataset'!$AC:$AC, TRUE, 'Summary Dataset'!$B:$B, $A35)</f>
        <v>0</v>
      </c>
      <c r="D35">
        <f>SUMIFS('Summary Dataset'!$Y:$Y, 'Summary Dataset'!$AD:$AD, TRUE, 'Summary Dataset'!$B:$B, $A35)</f>
        <v>0</v>
      </c>
      <c r="E35">
        <f>SUMIFS('Summary Dataset'!$Y:$Y, 'Summary Dataset'!$AE:$AE, TRUE, 'Summary Dataset'!$B:$B, $A35)</f>
        <v>0</v>
      </c>
      <c r="F35">
        <f>SUMIFS('Summary Dataset'!$Y:$Y, 'Summary Dataset'!$AF:$AF, TRUE, 'Summary Dataset'!$B:$B, $A35)</f>
        <v>0</v>
      </c>
      <c r="G35">
        <f>SUMIFS('Summary Dataset'!$Y:$Y, 'Summary Dataset'!$AG:$AG, TRUE, 'Summary Dataset'!$B:$B, $A35)</f>
        <v>0</v>
      </c>
      <c r="H35">
        <f>SUMIFS('Summary Dataset'!$Y:$Y, 'Summary Dataset'!$AH:$AH, TRUE, 'Summary Dataset'!$B:$B, $A35)</f>
        <v>0</v>
      </c>
      <c r="I35">
        <f>SUMIFS('Summary Dataset'!$Y:$Y, 'Summary Dataset'!$B:$B, $A35)</f>
        <v>61</v>
      </c>
      <c r="J35" t="s">
        <v>170</v>
      </c>
      <c r="K35">
        <f>SUMIFS('Summary Dataset'!$AA:$AA, 'Summary Dataset'!$AB:$AB, TRUE, 'Summary Dataset'!$B:$B, $A35)</f>
        <v>2</v>
      </c>
      <c r="L35">
        <f>SUMIFS('Summary Dataset'!$AA:$AA, 'Summary Dataset'!$AC:$AC, TRUE, 'Summary Dataset'!$B:$B, $A35)</f>
        <v>0</v>
      </c>
      <c r="M35">
        <f>SUMIFS('Summary Dataset'!$AA:$AA, 'Summary Dataset'!$AD:$AD, TRUE, 'Summary Dataset'!$B:$B, $A35)</f>
        <v>0</v>
      </c>
      <c r="N35">
        <f>SUMIFS('Summary Dataset'!$AA:$AA, 'Summary Dataset'!$AE:$AE, TRUE, 'Summary Dataset'!$B:$B, $A35)</f>
        <v>0</v>
      </c>
      <c r="O35">
        <f>SUMIFS('Summary Dataset'!$AA:$AA, 'Summary Dataset'!$AF:$AF, TRUE, 'Summary Dataset'!$B:$B, $A35)</f>
        <v>0</v>
      </c>
      <c r="P35">
        <f>SUMIFS('Summary Dataset'!$AA:$AA, 'Summary Dataset'!$AG:$AG, TRUE, 'Summary Dataset'!$B:$B, $A35)</f>
        <v>0</v>
      </c>
      <c r="Q35">
        <f>SUMIFS('Summary Dataset'!$AA:$AA, 'Summary Dataset'!$AH:$AH, TRUE, 'Summary Dataset'!$B:$B, $A35)</f>
        <v>0</v>
      </c>
      <c r="R35">
        <f t="shared" ref="R35:R66" si="2">SUM(K35:Q35)</f>
        <v>2</v>
      </c>
      <c r="S35">
        <f t="shared" ref="S35:S66" si="3">MAX(K35:Q35)</f>
        <v>2</v>
      </c>
    </row>
    <row r="36" spans="1:19" x14ac:dyDescent="0.25">
      <c r="A36" t="s">
        <v>18</v>
      </c>
      <c r="B36">
        <f>SUMIFS('Summary Dataset'!$Y:$Y, 'Summary Dataset'!$AB:$AB, TRUE, 'Summary Dataset'!$B:$B, $A36)</f>
        <v>33</v>
      </c>
      <c r="C36">
        <f>SUMIFS('Summary Dataset'!$Y:$Y, 'Summary Dataset'!$AC:$AC, TRUE, 'Summary Dataset'!$B:$B, $A36)</f>
        <v>0</v>
      </c>
      <c r="D36">
        <f>SUMIFS('Summary Dataset'!$Y:$Y, 'Summary Dataset'!$AD:$AD, TRUE, 'Summary Dataset'!$B:$B, $A36)</f>
        <v>0</v>
      </c>
      <c r="E36">
        <f>SUMIFS('Summary Dataset'!$Y:$Y, 'Summary Dataset'!$AE:$AE, TRUE, 'Summary Dataset'!$B:$B, $A36)</f>
        <v>0</v>
      </c>
      <c r="F36">
        <f>SUMIFS('Summary Dataset'!$Y:$Y, 'Summary Dataset'!$AF:$AF, TRUE, 'Summary Dataset'!$B:$B, $A36)</f>
        <v>0</v>
      </c>
      <c r="G36">
        <f>SUMIFS('Summary Dataset'!$Y:$Y, 'Summary Dataset'!$AG:$AG, TRUE, 'Summary Dataset'!$B:$B, $A36)</f>
        <v>0</v>
      </c>
      <c r="H36">
        <f>SUMIFS('Summary Dataset'!$Y:$Y, 'Summary Dataset'!$AH:$AH, TRUE, 'Summary Dataset'!$B:$B, $A36)</f>
        <v>0</v>
      </c>
      <c r="I36">
        <f>SUMIFS('Summary Dataset'!$Y:$Y, 'Summary Dataset'!$B:$B, $A36)</f>
        <v>33</v>
      </c>
      <c r="J36" t="s">
        <v>170</v>
      </c>
      <c r="K36">
        <f>SUMIFS('Summary Dataset'!$AA:$AA, 'Summary Dataset'!$AB:$AB, TRUE, 'Summary Dataset'!$B:$B, $A36)</f>
        <v>2</v>
      </c>
      <c r="L36">
        <f>SUMIFS('Summary Dataset'!$AA:$AA, 'Summary Dataset'!$AC:$AC, TRUE, 'Summary Dataset'!$B:$B, $A36)</f>
        <v>0</v>
      </c>
      <c r="M36">
        <f>SUMIFS('Summary Dataset'!$AA:$AA, 'Summary Dataset'!$AD:$AD, TRUE, 'Summary Dataset'!$B:$B, $A36)</f>
        <v>0</v>
      </c>
      <c r="N36">
        <f>SUMIFS('Summary Dataset'!$AA:$AA, 'Summary Dataset'!$AE:$AE, TRUE, 'Summary Dataset'!$B:$B, $A36)</f>
        <v>0</v>
      </c>
      <c r="O36">
        <f>SUMIFS('Summary Dataset'!$AA:$AA, 'Summary Dataset'!$AF:$AF, TRUE, 'Summary Dataset'!$B:$B, $A36)</f>
        <v>0</v>
      </c>
      <c r="P36">
        <f>SUMIFS('Summary Dataset'!$AA:$AA, 'Summary Dataset'!$AG:$AG, TRUE, 'Summary Dataset'!$B:$B, $A36)</f>
        <v>0</v>
      </c>
      <c r="Q36">
        <f>SUMIFS('Summary Dataset'!$AA:$AA, 'Summary Dataset'!$AH:$AH, TRUE, 'Summary Dataset'!$B:$B, $A36)</f>
        <v>0</v>
      </c>
      <c r="R36">
        <f t="shared" si="2"/>
        <v>2</v>
      </c>
      <c r="S36">
        <f t="shared" si="3"/>
        <v>2</v>
      </c>
    </row>
    <row r="37" spans="1:19" x14ac:dyDescent="0.25">
      <c r="A37" t="s">
        <v>28</v>
      </c>
      <c r="B37">
        <f>SUMIFS('Summary Dataset'!$Y:$Y, 'Summary Dataset'!$AB:$AB, TRUE, 'Summary Dataset'!$B:$B, $A37)</f>
        <v>30</v>
      </c>
      <c r="C37">
        <f>SUMIFS('Summary Dataset'!$Y:$Y, 'Summary Dataset'!$AC:$AC, TRUE, 'Summary Dataset'!$B:$B, $A37)</f>
        <v>0</v>
      </c>
      <c r="D37">
        <f>SUMIFS('Summary Dataset'!$Y:$Y, 'Summary Dataset'!$AD:$AD, TRUE, 'Summary Dataset'!$B:$B, $A37)</f>
        <v>0</v>
      </c>
      <c r="E37">
        <f>SUMIFS('Summary Dataset'!$Y:$Y, 'Summary Dataset'!$AE:$AE, TRUE, 'Summary Dataset'!$B:$B, $A37)</f>
        <v>0</v>
      </c>
      <c r="F37">
        <f>SUMIFS('Summary Dataset'!$Y:$Y, 'Summary Dataset'!$AF:$AF, TRUE, 'Summary Dataset'!$B:$B, $A37)</f>
        <v>0</v>
      </c>
      <c r="G37">
        <f>SUMIFS('Summary Dataset'!$Y:$Y, 'Summary Dataset'!$AG:$AG, TRUE, 'Summary Dataset'!$B:$B, $A37)</f>
        <v>0</v>
      </c>
      <c r="H37">
        <f>SUMIFS('Summary Dataset'!$Y:$Y, 'Summary Dataset'!$AH:$AH, TRUE, 'Summary Dataset'!$B:$B, $A37)</f>
        <v>0</v>
      </c>
      <c r="I37">
        <f>SUMIFS('Summary Dataset'!$Y:$Y, 'Summary Dataset'!$B:$B, $A37)</f>
        <v>30</v>
      </c>
      <c r="J37" t="s">
        <v>170</v>
      </c>
      <c r="K37">
        <f>SUMIFS('Summary Dataset'!$AA:$AA, 'Summary Dataset'!$AB:$AB, TRUE, 'Summary Dataset'!$B:$B, $A37)</f>
        <v>2</v>
      </c>
      <c r="L37">
        <f>SUMIFS('Summary Dataset'!$AA:$AA, 'Summary Dataset'!$AC:$AC, TRUE, 'Summary Dataset'!$B:$B, $A37)</f>
        <v>0</v>
      </c>
      <c r="M37">
        <f>SUMIFS('Summary Dataset'!$AA:$AA, 'Summary Dataset'!$AD:$AD, TRUE, 'Summary Dataset'!$B:$B, $A37)</f>
        <v>0</v>
      </c>
      <c r="N37">
        <f>SUMIFS('Summary Dataset'!$AA:$AA, 'Summary Dataset'!$AE:$AE, TRUE, 'Summary Dataset'!$B:$B, $A37)</f>
        <v>0</v>
      </c>
      <c r="O37">
        <f>SUMIFS('Summary Dataset'!$AA:$AA, 'Summary Dataset'!$AF:$AF, TRUE, 'Summary Dataset'!$B:$B, $A37)</f>
        <v>0</v>
      </c>
      <c r="P37">
        <f>SUMIFS('Summary Dataset'!$AA:$AA, 'Summary Dataset'!$AG:$AG, TRUE, 'Summary Dataset'!$B:$B, $A37)</f>
        <v>0</v>
      </c>
      <c r="Q37">
        <f>SUMIFS('Summary Dataset'!$AA:$AA, 'Summary Dataset'!$AH:$AH, TRUE, 'Summary Dataset'!$B:$B, $A37)</f>
        <v>0</v>
      </c>
      <c r="R37">
        <f t="shared" si="2"/>
        <v>2</v>
      </c>
      <c r="S37">
        <f t="shared" si="3"/>
        <v>2</v>
      </c>
    </row>
    <row r="38" spans="1:19" x14ac:dyDescent="0.25">
      <c r="A38" t="s">
        <v>31</v>
      </c>
      <c r="B38">
        <f>SUMIFS('Summary Dataset'!$Y:$Y, 'Summary Dataset'!$AB:$AB, TRUE, 'Summary Dataset'!$B:$B, $A38)</f>
        <v>28</v>
      </c>
      <c r="C38">
        <f>SUMIFS('Summary Dataset'!$Y:$Y, 'Summary Dataset'!$AC:$AC, TRUE, 'Summary Dataset'!$B:$B, $A38)</f>
        <v>0</v>
      </c>
      <c r="D38">
        <f>SUMIFS('Summary Dataset'!$Y:$Y, 'Summary Dataset'!$AD:$AD, TRUE, 'Summary Dataset'!$B:$B, $A38)</f>
        <v>0</v>
      </c>
      <c r="E38">
        <f>SUMIFS('Summary Dataset'!$Y:$Y, 'Summary Dataset'!$AE:$AE, TRUE, 'Summary Dataset'!$B:$B, $A38)</f>
        <v>0</v>
      </c>
      <c r="F38">
        <f>SUMIFS('Summary Dataset'!$Y:$Y, 'Summary Dataset'!$AF:$AF, TRUE, 'Summary Dataset'!$B:$B, $A38)</f>
        <v>0</v>
      </c>
      <c r="G38">
        <f>SUMIFS('Summary Dataset'!$Y:$Y, 'Summary Dataset'!$AG:$AG, TRUE, 'Summary Dataset'!$B:$B, $A38)</f>
        <v>0</v>
      </c>
      <c r="H38">
        <f>SUMIFS('Summary Dataset'!$Y:$Y, 'Summary Dataset'!$AH:$AH, TRUE, 'Summary Dataset'!$B:$B, $A38)</f>
        <v>0</v>
      </c>
      <c r="I38">
        <f>SUMIFS('Summary Dataset'!$Y:$Y, 'Summary Dataset'!$B:$B, $A38)</f>
        <v>28</v>
      </c>
      <c r="J38" t="s">
        <v>170</v>
      </c>
      <c r="K38">
        <f>SUMIFS('Summary Dataset'!$AA:$AA, 'Summary Dataset'!$AB:$AB, TRUE, 'Summary Dataset'!$B:$B, $A38)</f>
        <v>2</v>
      </c>
      <c r="L38">
        <f>SUMIFS('Summary Dataset'!$AA:$AA, 'Summary Dataset'!$AC:$AC, TRUE, 'Summary Dataset'!$B:$B, $A38)</f>
        <v>0</v>
      </c>
      <c r="M38">
        <f>SUMIFS('Summary Dataset'!$AA:$AA, 'Summary Dataset'!$AD:$AD, TRUE, 'Summary Dataset'!$B:$B, $A38)</f>
        <v>0</v>
      </c>
      <c r="N38">
        <f>SUMIFS('Summary Dataset'!$AA:$AA, 'Summary Dataset'!$AE:$AE, TRUE, 'Summary Dataset'!$B:$B, $A38)</f>
        <v>0</v>
      </c>
      <c r="O38">
        <f>SUMIFS('Summary Dataset'!$AA:$AA, 'Summary Dataset'!$AF:$AF, TRUE, 'Summary Dataset'!$B:$B, $A38)</f>
        <v>0</v>
      </c>
      <c r="P38">
        <f>SUMIFS('Summary Dataset'!$AA:$AA, 'Summary Dataset'!$AG:$AG, TRUE, 'Summary Dataset'!$B:$B, $A38)</f>
        <v>0</v>
      </c>
      <c r="Q38">
        <f>SUMIFS('Summary Dataset'!$AA:$AA, 'Summary Dataset'!$AH:$AH, TRUE, 'Summary Dataset'!$B:$B, $A38)</f>
        <v>0</v>
      </c>
      <c r="R38">
        <f t="shared" si="2"/>
        <v>2</v>
      </c>
      <c r="S38">
        <f t="shared" si="3"/>
        <v>2</v>
      </c>
    </row>
    <row r="39" spans="1:19" x14ac:dyDescent="0.25">
      <c r="A39" t="s">
        <v>34</v>
      </c>
      <c r="B39">
        <f>SUMIFS('Summary Dataset'!$Y:$Y, 'Summary Dataset'!$AB:$AB, TRUE, 'Summary Dataset'!$B:$B, $A39)</f>
        <v>25</v>
      </c>
      <c r="C39">
        <f>SUMIFS('Summary Dataset'!$Y:$Y, 'Summary Dataset'!$AC:$AC, TRUE, 'Summary Dataset'!$B:$B, $A39)</f>
        <v>0</v>
      </c>
      <c r="D39">
        <f>SUMIFS('Summary Dataset'!$Y:$Y, 'Summary Dataset'!$AD:$AD, TRUE, 'Summary Dataset'!$B:$B, $A39)</f>
        <v>0</v>
      </c>
      <c r="E39">
        <f>SUMIFS('Summary Dataset'!$Y:$Y, 'Summary Dataset'!$AE:$AE, TRUE, 'Summary Dataset'!$B:$B, $A39)</f>
        <v>0</v>
      </c>
      <c r="F39">
        <f>SUMIFS('Summary Dataset'!$Y:$Y, 'Summary Dataset'!$AF:$AF, TRUE, 'Summary Dataset'!$B:$B, $A39)</f>
        <v>0</v>
      </c>
      <c r="G39">
        <f>SUMIFS('Summary Dataset'!$Y:$Y, 'Summary Dataset'!$AG:$AG, TRUE, 'Summary Dataset'!$B:$B, $A39)</f>
        <v>0</v>
      </c>
      <c r="H39">
        <f>SUMIFS('Summary Dataset'!$Y:$Y, 'Summary Dataset'!$AH:$AH, TRUE, 'Summary Dataset'!$B:$B, $A39)</f>
        <v>0</v>
      </c>
      <c r="I39">
        <f>SUMIFS('Summary Dataset'!$Y:$Y, 'Summary Dataset'!$B:$B, $A39)</f>
        <v>25</v>
      </c>
      <c r="J39" t="s">
        <v>170</v>
      </c>
      <c r="K39">
        <f>SUMIFS('Summary Dataset'!$AA:$AA, 'Summary Dataset'!$AB:$AB, TRUE, 'Summary Dataset'!$B:$B, $A39)</f>
        <v>2</v>
      </c>
      <c r="L39">
        <f>SUMIFS('Summary Dataset'!$AA:$AA, 'Summary Dataset'!$AC:$AC, TRUE, 'Summary Dataset'!$B:$B, $A39)</f>
        <v>0</v>
      </c>
      <c r="M39">
        <f>SUMIFS('Summary Dataset'!$AA:$AA, 'Summary Dataset'!$AD:$AD, TRUE, 'Summary Dataset'!$B:$B, $A39)</f>
        <v>0</v>
      </c>
      <c r="N39">
        <f>SUMIFS('Summary Dataset'!$AA:$AA, 'Summary Dataset'!$AE:$AE, TRUE, 'Summary Dataset'!$B:$B, $A39)</f>
        <v>0</v>
      </c>
      <c r="O39">
        <f>SUMIFS('Summary Dataset'!$AA:$AA, 'Summary Dataset'!$AF:$AF, TRUE, 'Summary Dataset'!$B:$B, $A39)</f>
        <v>0</v>
      </c>
      <c r="P39">
        <f>SUMIFS('Summary Dataset'!$AA:$AA, 'Summary Dataset'!$AG:$AG, TRUE, 'Summary Dataset'!$B:$B, $A39)</f>
        <v>0</v>
      </c>
      <c r="Q39">
        <f>SUMIFS('Summary Dataset'!$AA:$AA, 'Summary Dataset'!$AH:$AH, TRUE, 'Summary Dataset'!$B:$B, $A39)</f>
        <v>0</v>
      </c>
      <c r="R39">
        <f t="shared" si="2"/>
        <v>2</v>
      </c>
      <c r="S39">
        <f t="shared" si="3"/>
        <v>2</v>
      </c>
    </row>
    <row r="40" spans="1:19" x14ac:dyDescent="0.25">
      <c r="A40" t="s">
        <v>114</v>
      </c>
      <c r="B40">
        <f>SUMIFS('Summary Dataset'!$Y:$Y, 'Summary Dataset'!$AB:$AB, TRUE, 'Summary Dataset'!$B:$B, $A40)</f>
        <v>9</v>
      </c>
      <c r="C40">
        <f>SUMIFS('Summary Dataset'!$Y:$Y, 'Summary Dataset'!$AC:$AC, TRUE, 'Summary Dataset'!$B:$B, $A40)</f>
        <v>0</v>
      </c>
      <c r="D40">
        <f>SUMIFS('Summary Dataset'!$Y:$Y, 'Summary Dataset'!$AD:$AD, TRUE, 'Summary Dataset'!$B:$B, $A40)</f>
        <v>0</v>
      </c>
      <c r="E40">
        <f>SUMIFS('Summary Dataset'!$Y:$Y, 'Summary Dataset'!$AE:$AE, TRUE, 'Summary Dataset'!$B:$B, $A40)</f>
        <v>0</v>
      </c>
      <c r="F40">
        <f>SUMIFS('Summary Dataset'!$Y:$Y, 'Summary Dataset'!$AF:$AF, TRUE, 'Summary Dataset'!$B:$B, $A40)</f>
        <v>0</v>
      </c>
      <c r="G40">
        <f>SUMIFS('Summary Dataset'!$Y:$Y, 'Summary Dataset'!$AG:$AG, TRUE, 'Summary Dataset'!$B:$B, $A40)</f>
        <v>0</v>
      </c>
      <c r="H40">
        <f>SUMIFS('Summary Dataset'!$Y:$Y, 'Summary Dataset'!$AH:$AH, TRUE, 'Summary Dataset'!$B:$B, $A40)</f>
        <v>0</v>
      </c>
      <c r="I40">
        <f>SUMIFS('Summary Dataset'!$Y:$Y, 'Summary Dataset'!$B:$B, $A40)</f>
        <v>9</v>
      </c>
      <c r="J40" t="s">
        <v>170</v>
      </c>
      <c r="K40">
        <f>SUMIFS('Summary Dataset'!$AA:$AA, 'Summary Dataset'!$AB:$AB, TRUE, 'Summary Dataset'!$B:$B, $A40)</f>
        <v>2</v>
      </c>
      <c r="L40">
        <f>SUMIFS('Summary Dataset'!$AA:$AA, 'Summary Dataset'!$AC:$AC, TRUE, 'Summary Dataset'!$B:$B, $A40)</f>
        <v>0</v>
      </c>
      <c r="M40">
        <f>SUMIFS('Summary Dataset'!$AA:$AA, 'Summary Dataset'!$AD:$AD, TRUE, 'Summary Dataset'!$B:$B, $A40)</f>
        <v>0</v>
      </c>
      <c r="N40">
        <f>SUMIFS('Summary Dataset'!$AA:$AA, 'Summary Dataset'!$AE:$AE, TRUE, 'Summary Dataset'!$B:$B, $A40)</f>
        <v>0</v>
      </c>
      <c r="O40">
        <f>SUMIFS('Summary Dataset'!$AA:$AA, 'Summary Dataset'!$AF:$AF, TRUE, 'Summary Dataset'!$B:$B, $A40)</f>
        <v>0</v>
      </c>
      <c r="P40">
        <f>SUMIFS('Summary Dataset'!$AA:$AA, 'Summary Dataset'!$AG:$AG, TRUE, 'Summary Dataset'!$B:$B, $A40)</f>
        <v>0</v>
      </c>
      <c r="Q40">
        <f>SUMIFS('Summary Dataset'!$AA:$AA, 'Summary Dataset'!$AH:$AH, TRUE, 'Summary Dataset'!$B:$B, $A40)</f>
        <v>0</v>
      </c>
      <c r="R40">
        <f t="shared" si="2"/>
        <v>2</v>
      </c>
      <c r="S40">
        <f t="shared" si="3"/>
        <v>2</v>
      </c>
    </row>
    <row r="41" spans="1:19" x14ac:dyDescent="0.25">
      <c r="A41" t="s">
        <v>95</v>
      </c>
      <c r="B41">
        <f>SUMIFS('Summary Dataset'!$Y:$Y, 'Summary Dataset'!$AB:$AB, TRUE, 'Summary Dataset'!$B:$B, $A41)</f>
        <v>0</v>
      </c>
      <c r="C41">
        <f>SUMIFS('Summary Dataset'!$Y:$Y, 'Summary Dataset'!$AC:$AC, TRUE, 'Summary Dataset'!$B:$B, $A41)</f>
        <v>0</v>
      </c>
      <c r="D41">
        <f>SUMIFS('Summary Dataset'!$Y:$Y, 'Summary Dataset'!$AD:$AD, TRUE, 'Summary Dataset'!$B:$B, $A41)</f>
        <v>0</v>
      </c>
      <c r="E41">
        <f>SUMIFS('Summary Dataset'!$Y:$Y, 'Summary Dataset'!$AE:$AE, TRUE, 'Summary Dataset'!$B:$B, $A41)</f>
        <v>0</v>
      </c>
      <c r="F41">
        <f>SUMIFS('Summary Dataset'!$Y:$Y, 'Summary Dataset'!$AF:$AF, TRUE, 'Summary Dataset'!$B:$B, $A41)</f>
        <v>0</v>
      </c>
      <c r="G41">
        <f>SUMIFS('Summary Dataset'!$Y:$Y, 'Summary Dataset'!$AG:$AG, TRUE, 'Summary Dataset'!$B:$B, $A41)</f>
        <v>0</v>
      </c>
      <c r="H41">
        <f>SUMIFS('Summary Dataset'!$Y:$Y, 'Summary Dataset'!$AH:$AH, TRUE, 'Summary Dataset'!$B:$B, $A41)</f>
        <v>11</v>
      </c>
      <c r="I41">
        <f>SUMIFS('Summary Dataset'!$Y:$Y, 'Summary Dataset'!$B:$B, $A41)</f>
        <v>11</v>
      </c>
      <c r="J41" t="s">
        <v>170</v>
      </c>
      <c r="K41">
        <f>SUMIFS('Summary Dataset'!$AA:$AA, 'Summary Dataset'!$AB:$AB, TRUE, 'Summary Dataset'!$B:$B, $A41)</f>
        <v>0</v>
      </c>
      <c r="L41">
        <f>SUMIFS('Summary Dataset'!$AA:$AA, 'Summary Dataset'!$AC:$AC, TRUE, 'Summary Dataset'!$B:$B, $A41)</f>
        <v>0</v>
      </c>
      <c r="M41">
        <f>SUMIFS('Summary Dataset'!$AA:$AA, 'Summary Dataset'!$AD:$AD, TRUE, 'Summary Dataset'!$B:$B, $A41)</f>
        <v>0</v>
      </c>
      <c r="N41">
        <f>SUMIFS('Summary Dataset'!$AA:$AA, 'Summary Dataset'!$AE:$AE, TRUE, 'Summary Dataset'!$B:$B, $A41)</f>
        <v>0</v>
      </c>
      <c r="O41">
        <f>SUMIFS('Summary Dataset'!$AA:$AA, 'Summary Dataset'!$AF:$AF, TRUE, 'Summary Dataset'!$B:$B, $A41)</f>
        <v>0</v>
      </c>
      <c r="P41">
        <f>SUMIFS('Summary Dataset'!$AA:$AA, 'Summary Dataset'!$AG:$AG, TRUE, 'Summary Dataset'!$B:$B, $A41)</f>
        <v>0</v>
      </c>
      <c r="Q41">
        <f>SUMIFS('Summary Dataset'!$AA:$AA, 'Summary Dataset'!$AH:$AH, TRUE, 'Summary Dataset'!$B:$B, $A41)</f>
        <v>2</v>
      </c>
      <c r="R41">
        <f t="shared" si="2"/>
        <v>2</v>
      </c>
      <c r="S41">
        <f t="shared" si="3"/>
        <v>2</v>
      </c>
    </row>
    <row r="42" spans="1:19" x14ac:dyDescent="0.25">
      <c r="A42" t="s">
        <v>77</v>
      </c>
      <c r="B42">
        <f>SUMIFS('Summary Dataset'!$Y:$Y, 'Summary Dataset'!$AB:$AB, TRUE, 'Summary Dataset'!$B:$B, $A42)</f>
        <v>0</v>
      </c>
      <c r="C42">
        <f>SUMIFS('Summary Dataset'!$Y:$Y, 'Summary Dataset'!$AC:$AC, TRUE, 'Summary Dataset'!$B:$B, $A42)</f>
        <v>0</v>
      </c>
      <c r="D42">
        <f>SUMIFS('Summary Dataset'!$Y:$Y, 'Summary Dataset'!$AD:$AD, TRUE, 'Summary Dataset'!$B:$B, $A42)</f>
        <v>0</v>
      </c>
      <c r="E42">
        <f>SUMIFS('Summary Dataset'!$Y:$Y, 'Summary Dataset'!$AE:$AE, TRUE, 'Summary Dataset'!$B:$B, $A42)</f>
        <v>0</v>
      </c>
      <c r="F42">
        <f>SUMIFS('Summary Dataset'!$Y:$Y, 'Summary Dataset'!$AF:$AF, TRUE, 'Summary Dataset'!$B:$B, $A42)</f>
        <v>0</v>
      </c>
      <c r="G42">
        <f>SUMIFS('Summary Dataset'!$Y:$Y, 'Summary Dataset'!$AG:$AG, TRUE, 'Summary Dataset'!$B:$B, $A42)</f>
        <v>9</v>
      </c>
      <c r="H42">
        <f>SUMIFS('Summary Dataset'!$Y:$Y, 'Summary Dataset'!$AH:$AH, TRUE, 'Summary Dataset'!$B:$B, $A42)</f>
        <v>0</v>
      </c>
      <c r="I42">
        <f>SUMIFS('Summary Dataset'!$Y:$Y, 'Summary Dataset'!$B:$B, $A42)</f>
        <v>9</v>
      </c>
      <c r="J42" t="s">
        <v>170</v>
      </c>
      <c r="K42">
        <f>SUMIFS('Summary Dataset'!$AA:$AA, 'Summary Dataset'!$AB:$AB, TRUE, 'Summary Dataset'!$B:$B, $A42)</f>
        <v>0</v>
      </c>
      <c r="L42">
        <f>SUMIFS('Summary Dataset'!$AA:$AA, 'Summary Dataset'!$AC:$AC, TRUE, 'Summary Dataset'!$B:$B, $A42)</f>
        <v>0</v>
      </c>
      <c r="M42">
        <f>SUMIFS('Summary Dataset'!$AA:$AA, 'Summary Dataset'!$AD:$AD, TRUE, 'Summary Dataset'!$B:$B, $A42)</f>
        <v>0</v>
      </c>
      <c r="N42">
        <f>SUMIFS('Summary Dataset'!$AA:$AA, 'Summary Dataset'!$AE:$AE, TRUE, 'Summary Dataset'!$B:$B, $A42)</f>
        <v>0</v>
      </c>
      <c r="O42">
        <f>SUMIFS('Summary Dataset'!$AA:$AA, 'Summary Dataset'!$AF:$AF, TRUE, 'Summary Dataset'!$B:$B, $A42)</f>
        <v>0</v>
      </c>
      <c r="P42">
        <f>SUMIFS('Summary Dataset'!$AA:$AA, 'Summary Dataset'!$AG:$AG, TRUE, 'Summary Dataset'!$B:$B, $A42)</f>
        <v>2</v>
      </c>
      <c r="Q42">
        <f>SUMIFS('Summary Dataset'!$AA:$AA, 'Summary Dataset'!$AH:$AH, TRUE, 'Summary Dataset'!$B:$B, $A42)</f>
        <v>0</v>
      </c>
      <c r="R42">
        <f t="shared" si="2"/>
        <v>2</v>
      </c>
      <c r="S42">
        <f t="shared" si="3"/>
        <v>2</v>
      </c>
    </row>
    <row r="43" spans="1:19" x14ac:dyDescent="0.25">
      <c r="A43" t="s">
        <v>63</v>
      </c>
      <c r="B43">
        <f>SUMIFS('Summary Dataset'!$Y:$Y, 'Summary Dataset'!$AB:$AB, TRUE, 'Summary Dataset'!$B:$B, $A43)</f>
        <v>0</v>
      </c>
      <c r="C43">
        <f>SUMIFS('Summary Dataset'!$Y:$Y, 'Summary Dataset'!$AC:$AC, TRUE, 'Summary Dataset'!$B:$B, $A43)</f>
        <v>0</v>
      </c>
      <c r="D43">
        <f>SUMIFS('Summary Dataset'!$Y:$Y, 'Summary Dataset'!$AD:$AD, TRUE, 'Summary Dataset'!$B:$B, $A43)</f>
        <v>0</v>
      </c>
      <c r="E43">
        <f>SUMIFS('Summary Dataset'!$Y:$Y, 'Summary Dataset'!$AE:$AE, TRUE, 'Summary Dataset'!$B:$B, $A43)</f>
        <v>9</v>
      </c>
      <c r="F43">
        <f>SUMIFS('Summary Dataset'!$Y:$Y, 'Summary Dataset'!$AF:$AF, TRUE, 'Summary Dataset'!$B:$B, $A43)</f>
        <v>0</v>
      </c>
      <c r="G43">
        <f>SUMIFS('Summary Dataset'!$Y:$Y, 'Summary Dataset'!$AG:$AG, TRUE, 'Summary Dataset'!$B:$B, $A43)</f>
        <v>0</v>
      </c>
      <c r="H43">
        <f>SUMIFS('Summary Dataset'!$Y:$Y, 'Summary Dataset'!$AH:$AH, TRUE, 'Summary Dataset'!$B:$B, $A43)</f>
        <v>0</v>
      </c>
      <c r="I43">
        <f>SUMIFS('Summary Dataset'!$Y:$Y, 'Summary Dataset'!$B:$B, $A43)</f>
        <v>9</v>
      </c>
      <c r="J43" t="s">
        <v>170</v>
      </c>
      <c r="K43">
        <f>SUMIFS('Summary Dataset'!$AA:$AA, 'Summary Dataset'!$AB:$AB, TRUE, 'Summary Dataset'!$B:$B, $A43)</f>
        <v>0</v>
      </c>
      <c r="L43">
        <f>SUMIFS('Summary Dataset'!$AA:$AA, 'Summary Dataset'!$AC:$AC, TRUE, 'Summary Dataset'!$B:$B, $A43)</f>
        <v>0</v>
      </c>
      <c r="M43">
        <f>SUMIFS('Summary Dataset'!$AA:$AA, 'Summary Dataset'!$AD:$AD, TRUE, 'Summary Dataset'!$B:$B, $A43)</f>
        <v>0</v>
      </c>
      <c r="N43">
        <f>SUMIFS('Summary Dataset'!$AA:$AA, 'Summary Dataset'!$AE:$AE, TRUE, 'Summary Dataset'!$B:$B, $A43)</f>
        <v>2</v>
      </c>
      <c r="O43">
        <f>SUMIFS('Summary Dataset'!$AA:$AA, 'Summary Dataset'!$AF:$AF, TRUE, 'Summary Dataset'!$B:$B, $A43)</f>
        <v>0</v>
      </c>
      <c r="P43">
        <f>SUMIFS('Summary Dataset'!$AA:$AA, 'Summary Dataset'!$AG:$AG, TRUE, 'Summary Dataset'!$B:$B, $A43)</f>
        <v>0</v>
      </c>
      <c r="Q43">
        <f>SUMIFS('Summary Dataset'!$AA:$AA, 'Summary Dataset'!$AH:$AH, TRUE, 'Summary Dataset'!$B:$B, $A43)</f>
        <v>0</v>
      </c>
      <c r="R43">
        <f t="shared" si="2"/>
        <v>2</v>
      </c>
      <c r="S43">
        <f t="shared" si="3"/>
        <v>2</v>
      </c>
    </row>
    <row r="44" spans="1:19" x14ac:dyDescent="0.25">
      <c r="A44" t="s">
        <v>64</v>
      </c>
      <c r="B44">
        <f>SUMIFS('Summary Dataset'!$Y:$Y, 'Summary Dataset'!$AB:$AB, TRUE, 'Summary Dataset'!$B:$B, $A44)</f>
        <v>0</v>
      </c>
      <c r="C44">
        <f>SUMIFS('Summary Dataset'!$Y:$Y, 'Summary Dataset'!$AC:$AC, TRUE, 'Summary Dataset'!$B:$B, $A44)</f>
        <v>0</v>
      </c>
      <c r="D44">
        <f>SUMIFS('Summary Dataset'!$Y:$Y, 'Summary Dataset'!$AD:$AD, TRUE, 'Summary Dataset'!$B:$B, $A44)</f>
        <v>0</v>
      </c>
      <c r="E44">
        <f>SUMIFS('Summary Dataset'!$Y:$Y, 'Summary Dataset'!$AE:$AE, TRUE, 'Summary Dataset'!$B:$B, $A44)</f>
        <v>6</v>
      </c>
      <c r="F44">
        <f>SUMIFS('Summary Dataset'!$Y:$Y, 'Summary Dataset'!$AF:$AF, TRUE, 'Summary Dataset'!$B:$B, $A44)</f>
        <v>0</v>
      </c>
      <c r="G44">
        <f>SUMIFS('Summary Dataset'!$Y:$Y, 'Summary Dataset'!$AG:$AG, TRUE, 'Summary Dataset'!$B:$B, $A44)</f>
        <v>0</v>
      </c>
      <c r="H44">
        <f>SUMIFS('Summary Dataset'!$Y:$Y, 'Summary Dataset'!$AH:$AH, TRUE, 'Summary Dataset'!$B:$B, $A44)</f>
        <v>0</v>
      </c>
      <c r="I44">
        <f>SUMIFS('Summary Dataset'!$Y:$Y, 'Summary Dataset'!$B:$B, $A44)</f>
        <v>6</v>
      </c>
      <c r="J44" t="s">
        <v>170</v>
      </c>
      <c r="K44">
        <f>SUMIFS('Summary Dataset'!$AA:$AA, 'Summary Dataset'!$AB:$AB, TRUE, 'Summary Dataset'!$B:$B, $A44)</f>
        <v>0</v>
      </c>
      <c r="L44">
        <f>SUMIFS('Summary Dataset'!$AA:$AA, 'Summary Dataset'!$AC:$AC, TRUE, 'Summary Dataset'!$B:$B, $A44)</f>
        <v>0</v>
      </c>
      <c r="M44">
        <f>SUMIFS('Summary Dataset'!$AA:$AA, 'Summary Dataset'!$AD:$AD, TRUE, 'Summary Dataset'!$B:$B, $A44)</f>
        <v>0</v>
      </c>
      <c r="N44">
        <f>SUMIFS('Summary Dataset'!$AA:$AA, 'Summary Dataset'!$AE:$AE, TRUE, 'Summary Dataset'!$B:$B, $A44)</f>
        <v>2</v>
      </c>
      <c r="O44">
        <f>SUMIFS('Summary Dataset'!$AA:$AA, 'Summary Dataset'!$AF:$AF, TRUE, 'Summary Dataset'!$B:$B, $A44)</f>
        <v>0</v>
      </c>
      <c r="P44">
        <f>SUMIFS('Summary Dataset'!$AA:$AA, 'Summary Dataset'!$AG:$AG, TRUE, 'Summary Dataset'!$B:$B, $A44)</f>
        <v>0</v>
      </c>
      <c r="Q44">
        <f>SUMIFS('Summary Dataset'!$AA:$AA, 'Summary Dataset'!$AH:$AH, TRUE, 'Summary Dataset'!$B:$B, $A44)</f>
        <v>0</v>
      </c>
      <c r="R44">
        <f t="shared" si="2"/>
        <v>2</v>
      </c>
      <c r="S44">
        <f t="shared" si="3"/>
        <v>2</v>
      </c>
    </row>
    <row r="45" spans="1:19" x14ac:dyDescent="0.25">
      <c r="A45" t="s">
        <v>59</v>
      </c>
      <c r="B45">
        <f>SUMIFS('Summary Dataset'!$Y:$Y, 'Summary Dataset'!$AB:$AB, TRUE, 'Summary Dataset'!$B:$B, $A45)</f>
        <v>0</v>
      </c>
      <c r="C45">
        <f>SUMIFS('Summary Dataset'!$Y:$Y, 'Summary Dataset'!$AC:$AC, TRUE, 'Summary Dataset'!$B:$B, $A45)</f>
        <v>0</v>
      </c>
      <c r="D45">
        <f>SUMIFS('Summary Dataset'!$Y:$Y, 'Summary Dataset'!$AD:$AD, TRUE, 'Summary Dataset'!$B:$B, $A45)</f>
        <v>0</v>
      </c>
      <c r="E45">
        <f>SUMIFS('Summary Dataset'!$Y:$Y, 'Summary Dataset'!$AE:$AE, TRUE, 'Summary Dataset'!$B:$B, $A45)</f>
        <v>3</v>
      </c>
      <c r="F45">
        <f>SUMIFS('Summary Dataset'!$Y:$Y, 'Summary Dataset'!$AF:$AF, TRUE, 'Summary Dataset'!$B:$B, $A45)</f>
        <v>0</v>
      </c>
      <c r="G45">
        <f>SUMIFS('Summary Dataset'!$Y:$Y, 'Summary Dataset'!$AG:$AG, TRUE, 'Summary Dataset'!$B:$B, $A45)</f>
        <v>0</v>
      </c>
      <c r="H45">
        <f>SUMIFS('Summary Dataset'!$Y:$Y, 'Summary Dataset'!$AH:$AH, TRUE, 'Summary Dataset'!$B:$B, $A45)</f>
        <v>0</v>
      </c>
      <c r="I45">
        <f>SUMIFS('Summary Dataset'!$Y:$Y, 'Summary Dataset'!$B:$B, $A45)</f>
        <v>3</v>
      </c>
      <c r="J45" t="s">
        <v>170</v>
      </c>
      <c r="K45">
        <f>SUMIFS('Summary Dataset'!$AA:$AA, 'Summary Dataset'!$AB:$AB, TRUE, 'Summary Dataset'!$B:$B, $A45)</f>
        <v>0</v>
      </c>
      <c r="L45">
        <f>SUMIFS('Summary Dataset'!$AA:$AA, 'Summary Dataset'!$AC:$AC, TRUE, 'Summary Dataset'!$B:$B, $A45)</f>
        <v>0</v>
      </c>
      <c r="M45">
        <f>SUMIFS('Summary Dataset'!$AA:$AA, 'Summary Dataset'!$AD:$AD, TRUE, 'Summary Dataset'!$B:$B, $A45)</f>
        <v>0</v>
      </c>
      <c r="N45">
        <f>SUMIFS('Summary Dataset'!$AA:$AA, 'Summary Dataset'!$AE:$AE, TRUE, 'Summary Dataset'!$B:$B, $A45)</f>
        <v>2</v>
      </c>
      <c r="O45">
        <f>SUMIFS('Summary Dataset'!$AA:$AA, 'Summary Dataset'!$AF:$AF, TRUE, 'Summary Dataset'!$B:$B, $A45)</f>
        <v>0</v>
      </c>
      <c r="P45">
        <f>SUMIFS('Summary Dataset'!$AA:$AA, 'Summary Dataset'!$AG:$AG, TRUE, 'Summary Dataset'!$B:$B, $A45)</f>
        <v>0</v>
      </c>
      <c r="Q45">
        <f>SUMIFS('Summary Dataset'!$AA:$AA, 'Summary Dataset'!$AH:$AH, TRUE, 'Summary Dataset'!$B:$B, $A45)</f>
        <v>0</v>
      </c>
      <c r="R45">
        <f t="shared" si="2"/>
        <v>2</v>
      </c>
      <c r="S45">
        <f t="shared" si="3"/>
        <v>2</v>
      </c>
    </row>
    <row r="46" spans="1:19" x14ac:dyDescent="0.25">
      <c r="A46" t="s">
        <v>46</v>
      </c>
      <c r="B46">
        <f>SUMIFS('Summary Dataset'!$Y:$Y, 'Summary Dataset'!$AB:$AB, TRUE, 'Summary Dataset'!$B:$B, $A46)</f>
        <v>0</v>
      </c>
      <c r="C46">
        <f>SUMIFS('Summary Dataset'!$Y:$Y, 'Summary Dataset'!$AC:$AC, TRUE, 'Summary Dataset'!$B:$B, $A46)</f>
        <v>0</v>
      </c>
      <c r="D46">
        <f>SUMIFS('Summary Dataset'!$Y:$Y, 'Summary Dataset'!$AD:$AD, TRUE, 'Summary Dataset'!$B:$B, $A46)</f>
        <v>13</v>
      </c>
      <c r="E46">
        <f>SUMIFS('Summary Dataset'!$Y:$Y, 'Summary Dataset'!$AE:$AE, TRUE, 'Summary Dataset'!$B:$B, $A46)</f>
        <v>0</v>
      </c>
      <c r="F46">
        <f>SUMIFS('Summary Dataset'!$Y:$Y, 'Summary Dataset'!$AF:$AF, TRUE, 'Summary Dataset'!$B:$B, $A46)</f>
        <v>0</v>
      </c>
      <c r="G46">
        <f>SUMIFS('Summary Dataset'!$Y:$Y, 'Summary Dataset'!$AG:$AG, TRUE, 'Summary Dataset'!$B:$B, $A46)</f>
        <v>0</v>
      </c>
      <c r="H46">
        <f>SUMIFS('Summary Dataset'!$Y:$Y, 'Summary Dataset'!$AH:$AH, TRUE, 'Summary Dataset'!$B:$B, $A46)</f>
        <v>0</v>
      </c>
      <c r="I46">
        <f>SUMIFS('Summary Dataset'!$Y:$Y, 'Summary Dataset'!$B:$B, $A46)</f>
        <v>13</v>
      </c>
      <c r="J46" t="s">
        <v>170</v>
      </c>
      <c r="K46">
        <f>SUMIFS('Summary Dataset'!$AA:$AA, 'Summary Dataset'!$AB:$AB, TRUE, 'Summary Dataset'!$B:$B, $A46)</f>
        <v>0</v>
      </c>
      <c r="L46">
        <f>SUMIFS('Summary Dataset'!$AA:$AA, 'Summary Dataset'!$AC:$AC, TRUE, 'Summary Dataset'!$B:$B, $A46)</f>
        <v>0</v>
      </c>
      <c r="M46">
        <f>SUMIFS('Summary Dataset'!$AA:$AA, 'Summary Dataset'!$AD:$AD, TRUE, 'Summary Dataset'!$B:$B, $A46)</f>
        <v>2</v>
      </c>
      <c r="N46">
        <f>SUMIFS('Summary Dataset'!$AA:$AA, 'Summary Dataset'!$AE:$AE, TRUE, 'Summary Dataset'!$B:$B, $A46)</f>
        <v>0</v>
      </c>
      <c r="O46">
        <f>SUMIFS('Summary Dataset'!$AA:$AA, 'Summary Dataset'!$AF:$AF, TRUE, 'Summary Dataset'!$B:$B, $A46)</f>
        <v>0</v>
      </c>
      <c r="P46">
        <f>SUMIFS('Summary Dataset'!$AA:$AA, 'Summary Dataset'!$AG:$AG, TRUE, 'Summary Dataset'!$B:$B, $A46)</f>
        <v>0</v>
      </c>
      <c r="Q46">
        <f>SUMIFS('Summary Dataset'!$AA:$AA, 'Summary Dataset'!$AH:$AH, TRUE, 'Summary Dataset'!$B:$B, $A46)</f>
        <v>0</v>
      </c>
      <c r="R46">
        <f t="shared" si="2"/>
        <v>2</v>
      </c>
      <c r="S46">
        <f t="shared" si="3"/>
        <v>2</v>
      </c>
    </row>
    <row r="47" spans="1:19" x14ac:dyDescent="0.25">
      <c r="A47" t="s">
        <v>45</v>
      </c>
      <c r="B47">
        <f>SUMIFS('Summary Dataset'!$Y:$Y, 'Summary Dataset'!$AB:$AB, TRUE, 'Summary Dataset'!$B:$B, $A47)</f>
        <v>0</v>
      </c>
      <c r="C47">
        <f>SUMIFS('Summary Dataset'!$Y:$Y, 'Summary Dataset'!$AC:$AC, TRUE, 'Summary Dataset'!$B:$B, $A47)</f>
        <v>10</v>
      </c>
      <c r="D47">
        <f>SUMIFS('Summary Dataset'!$Y:$Y, 'Summary Dataset'!$AD:$AD, TRUE, 'Summary Dataset'!$B:$B, $A47)</f>
        <v>0</v>
      </c>
      <c r="E47">
        <f>SUMIFS('Summary Dataset'!$Y:$Y, 'Summary Dataset'!$AE:$AE, TRUE, 'Summary Dataset'!$B:$B, $A47)</f>
        <v>0</v>
      </c>
      <c r="F47">
        <f>SUMIFS('Summary Dataset'!$Y:$Y, 'Summary Dataset'!$AF:$AF, TRUE, 'Summary Dataset'!$B:$B, $A47)</f>
        <v>0</v>
      </c>
      <c r="G47">
        <f>SUMIFS('Summary Dataset'!$Y:$Y, 'Summary Dataset'!$AG:$AG, TRUE, 'Summary Dataset'!$B:$B, $A47)</f>
        <v>0</v>
      </c>
      <c r="H47">
        <f>SUMIFS('Summary Dataset'!$Y:$Y, 'Summary Dataset'!$AH:$AH, TRUE, 'Summary Dataset'!$B:$B, $A47)</f>
        <v>0</v>
      </c>
      <c r="I47">
        <f>SUMIFS('Summary Dataset'!$Y:$Y, 'Summary Dataset'!$B:$B, $A47)</f>
        <v>10</v>
      </c>
      <c r="J47" t="s">
        <v>170</v>
      </c>
      <c r="K47">
        <f>SUMIFS('Summary Dataset'!$AA:$AA, 'Summary Dataset'!$AB:$AB, TRUE, 'Summary Dataset'!$B:$B, $A47)</f>
        <v>0</v>
      </c>
      <c r="L47">
        <f>SUMIFS('Summary Dataset'!$AA:$AA, 'Summary Dataset'!$AC:$AC, TRUE, 'Summary Dataset'!$B:$B, $A47)</f>
        <v>2</v>
      </c>
      <c r="M47">
        <f>SUMIFS('Summary Dataset'!$AA:$AA, 'Summary Dataset'!$AD:$AD, TRUE, 'Summary Dataset'!$B:$B, $A47)</f>
        <v>0</v>
      </c>
      <c r="N47">
        <f>SUMIFS('Summary Dataset'!$AA:$AA, 'Summary Dataset'!$AE:$AE, TRUE, 'Summary Dataset'!$B:$B, $A47)</f>
        <v>0</v>
      </c>
      <c r="O47">
        <f>SUMIFS('Summary Dataset'!$AA:$AA, 'Summary Dataset'!$AF:$AF, TRUE, 'Summary Dataset'!$B:$B, $A47)</f>
        <v>0</v>
      </c>
      <c r="P47">
        <f>SUMIFS('Summary Dataset'!$AA:$AA, 'Summary Dataset'!$AG:$AG, TRUE, 'Summary Dataset'!$B:$B, $A47)</f>
        <v>0</v>
      </c>
      <c r="Q47">
        <f>SUMIFS('Summary Dataset'!$AA:$AA, 'Summary Dataset'!$AH:$AH, TRUE, 'Summary Dataset'!$B:$B, $A47)</f>
        <v>0</v>
      </c>
      <c r="R47">
        <f t="shared" si="2"/>
        <v>2</v>
      </c>
      <c r="S47">
        <f t="shared" si="3"/>
        <v>2</v>
      </c>
    </row>
    <row r="48" spans="1:19" x14ac:dyDescent="0.25">
      <c r="A48" t="s">
        <v>136</v>
      </c>
      <c r="B48">
        <f>SUMIFS('Summary Dataset'!$Y:$Y, 'Summary Dataset'!$AB:$AB, TRUE, 'Summary Dataset'!$B:$B, $A48)</f>
        <v>0</v>
      </c>
      <c r="C48">
        <f>SUMIFS('Summary Dataset'!$Y:$Y, 'Summary Dataset'!$AC:$AC, TRUE, 'Summary Dataset'!$B:$B, $A48)</f>
        <v>0</v>
      </c>
      <c r="D48">
        <f>SUMIFS('Summary Dataset'!$Y:$Y, 'Summary Dataset'!$AD:$AD, TRUE, 'Summary Dataset'!$B:$B, $A48)</f>
        <v>0</v>
      </c>
      <c r="E48">
        <f>SUMIFS('Summary Dataset'!$Y:$Y, 'Summary Dataset'!$AE:$AE, TRUE, 'Summary Dataset'!$B:$B, $A48)</f>
        <v>0</v>
      </c>
      <c r="F48">
        <f>SUMIFS('Summary Dataset'!$Y:$Y, 'Summary Dataset'!$AF:$AF, TRUE, 'Summary Dataset'!$B:$B, $A48)</f>
        <v>0</v>
      </c>
      <c r="G48">
        <f>SUMIFS('Summary Dataset'!$Y:$Y, 'Summary Dataset'!$AG:$AG, TRUE, 'Summary Dataset'!$B:$B, $A48)</f>
        <v>0</v>
      </c>
      <c r="H48">
        <f>SUMIFS('Summary Dataset'!$Y:$Y, 'Summary Dataset'!$AH:$AH, TRUE, 'Summary Dataset'!$B:$B, $A48)</f>
        <v>0</v>
      </c>
      <c r="I48">
        <f>SUMIFS('Summary Dataset'!$Y:$Y, 'Summary Dataset'!$B:$B, $A48)</f>
        <v>0</v>
      </c>
      <c r="J48" t="s">
        <v>170</v>
      </c>
      <c r="K48">
        <f>SUMIFS('Summary Dataset'!$AA:$AA, 'Summary Dataset'!$AB:$AB, TRUE, 'Summary Dataset'!$B:$B, $A48)</f>
        <v>2</v>
      </c>
      <c r="L48">
        <f>SUMIFS('Summary Dataset'!$AA:$AA, 'Summary Dataset'!$AC:$AC, TRUE, 'Summary Dataset'!$B:$B, $A48)</f>
        <v>0</v>
      </c>
      <c r="M48">
        <f>SUMIFS('Summary Dataset'!$AA:$AA, 'Summary Dataset'!$AD:$AD, TRUE, 'Summary Dataset'!$B:$B, $A48)</f>
        <v>0</v>
      </c>
      <c r="N48">
        <f>SUMIFS('Summary Dataset'!$AA:$AA, 'Summary Dataset'!$AE:$AE, TRUE, 'Summary Dataset'!$B:$B, $A48)</f>
        <v>0</v>
      </c>
      <c r="O48">
        <f>SUMIFS('Summary Dataset'!$AA:$AA, 'Summary Dataset'!$AF:$AF, TRUE, 'Summary Dataset'!$B:$B, $A48)</f>
        <v>0</v>
      </c>
      <c r="P48">
        <f>SUMIFS('Summary Dataset'!$AA:$AA, 'Summary Dataset'!$AG:$AG, TRUE, 'Summary Dataset'!$B:$B, $A48)</f>
        <v>0</v>
      </c>
      <c r="Q48">
        <f>SUMIFS('Summary Dataset'!$AA:$AA, 'Summary Dataset'!$AH:$AH, TRUE, 'Summary Dataset'!$B:$B, $A48)</f>
        <v>0</v>
      </c>
      <c r="R48">
        <f t="shared" si="2"/>
        <v>2</v>
      </c>
      <c r="S48">
        <f t="shared" si="3"/>
        <v>2</v>
      </c>
    </row>
    <row r="49" spans="1:19" x14ac:dyDescent="0.25">
      <c r="A49" t="s">
        <v>17</v>
      </c>
      <c r="B49">
        <f>SUMIFS('Summary Dataset'!$Y:$Y, 'Summary Dataset'!$AB:$AB, TRUE, 'Summary Dataset'!$B:$B, $A49)</f>
        <v>24</v>
      </c>
      <c r="C49">
        <f>SUMIFS('Summary Dataset'!$Y:$Y, 'Summary Dataset'!$AC:$AC, TRUE, 'Summary Dataset'!$B:$B, $A49)</f>
        <v>0</v>
      </c>
      <c r="D49">
        <f>SUMIFS('Summary Dataset'!$Y:$Y, 'Summary Dataset'!$AD:$AD, TRUE, 'Summary Dataset'!$B:$B, $A49)</f>
        <v>0</v>
      </c>
      <c r="E49">
        <f>SUMIFS('Summary Dataset'!$Y:$Y, 'Summary Dataset'!$AE:$AE, TRUE, 'Summary Dataset'!$B:$B, $A49)</f>
        <v>0</v>
      </c>
      <c r="F49">
        <f>SUMIFS('Summary Dataset'!$Y:$Y, 'Summary Dataset'!$AF:$AF, TRUE, 'Summary Dataset'!$B:$B, $A49)</f>
        <v>0</v>
      </c>
      <c r="G49">
        <f>SUMIFS('Summary Dataset'!$Y:$Y, 'Summary Dataset'!$AG:$AG, TRUE, 'Summary Dataset'!$B:$B, $A49)</f>
        <v>0</v>
      </c>
      <c r="H49">
        <f>SUMIFS('Summary Dataset'!$Y:$Y, 'Summary Dataset'!$AH:$AH, TRUE, 'Summary Dataset'!$B:$B, $A49)</f>
        <v>0</v>
      </c>
      <c r="I49">
        <f>SUMIFS('Summary Dataset'!$Y:$Y, 'Summary Dataset'!$B:$B, $A49)</f>
        <v>24</v>
      </c>
      <c r="J49" t="s">
        <v>170</v>
      </c>
      <c r="K49">
        <f>SUMIFS('Summary Dataset'!$AA:$AA, 'Summary Dataset'!$AB:$AB, TRUE, 'Summary Dataset'!$B:$B, $A49)</f>
        <v>1</v>
      </c>
      <c r="L49">
        <f>SUMIFS('Summary Dataset'!$AA:$AA, 'Summary Dataset'!$AC:$AC, TRUE, 'Summary Dataset'!$B:$B, $A49)</f>
        <v>0</v>
      </c>
      <c r="M49">
        <f>SUMIFS('Summary Dataset'!$AA:$AA, 'Summary Dataset'!$AD:$AD, TRUE, 'Summary Dataset'!$B:$B, $A49)</f>
        <v>0</v>
      </c>
      <c r="N49">
        <f>SUMIFS('Summary Dataset'!$AA:$AA, 'Summary Dataset'!$AE:$AE, TRUE, 'Summary Dataset'!$B:$B, $A49)</f>
        <v>0</v>
      </c>
      <c r="O49">
        <f>SUMIFS('Summary Dataset'!$AA:$AA, 'Summary Dataset'!$AF:$AF, TRUE, 'Summary Dataset'!$B:$B, $A49)</f>
        <v>0</v>
      </c>
      <c r="P49">
        <f>SUMIFS('Summary Dataset'!$AA:$AA, 'Summary Dataset'!$AG:$AG, TRUE, 'Summary Dataset'!$B:$B, $A49)</f>
        <v>0</v>
      </c>
      <c r="Q49">
        <f>SUMIFS('Summary Dataset'!$AA:$AA, 'Summary Dataset'!$AH:$AH, TRUE, 'Summary Dataset'!$B:$B, $A49)</f>
        <v>0</v>
      </c>
      <c r="R49">
        <f t="shared" si="2"/>
        <v>1</v>
      </c>
      <c r="S49">
        <f t="shared" si="3"/>
        <v>1</v>
      </c>
    </row>
    <row r="50" spans="1:19" x14ac:dyDescent="0.25">
      <c r="A50" t="s">
        <v>33</v>
      </c>
      <c r="B50">
        <f>SUMIFS('Summary Dataset'!$Y:$Y, 'Summary Dataset'!$AB:$AB, TRUE, 'Summary Dataset'!$B:$B, $A50)</f>
        <v>23</v>
      </c>
      <c r="C50">
        <f>SUMIFS('Summary Dataset'!$Y:$Y, 'Summary Dataset'!$AC:$AC, TRUE, 'Summary Dataset'!$B:$B, $A50)</f>
        <v>0</v>
      </c>
      <c r="D50">
        <f>SUMIFS('Summary Dataset'!$Y:$Y, 'Summary Dataset'!$AD:$AD, TRUE, 'Summary Dataset'!$B:$B, $A50)</f>
        <v>0</v>
      </c>
      <c r="E50">
        <f>SUMIFS('Summary Dataset'!$Y:$Y, 'Summary Dataset'!$AE:$AE, TRUE, 'Summary Dataset'!$B:$B, $A50)</f>
        <v>0</v>
      </c>
      <c r="F50">
        <f>SUMIFS('Summary Dataset'!$Y:$Y, 'Summary Dataset'!$AF:$AF, TRUE, 'Summary Dataset'!$B:$B, $A50)</f>
        <v>0</v>
      </c>
      <c r="G50">
        <f>SUMIFS('Summary Dataset'!$Y:$Y, 'Summary Dataset'!$AG:$AG, TRUE, 'Summary Dataset'!$B:$B, $A50)</f>
        <v>0</v>
      </c>
      <c r="H50">
        <f>SUMIFS('Summary Dataset'!$Y:$Y, 'Summary Dataset'!$AH:$AH, TRUE, 'Summary Dataset'!$B:$B, $A50)</f>
        <v>0</v>
      </c>
      <c r="I50">
        <f>SUMIFS('Summary Dataset'!$Y:$Y, 'Summary Dataset'!$B:$B, $A50)</f>
        <v>23</v>
      </c>
      <c r="J50" t="s">
        <v>170</v>
      </c>
      <c r="K50">
        <f>SUMIFS('Summary Dataset'!$AA:$AA, 'Summary Dataset'!$AB:$AB, TRUE, 'Summary Dataset'!$B:$B, $A50)</f>
        <v>1</v>
      </c>
      <c r="L50">
        <f>SUMIFS('Summary Dataset'!$AA:$AA, 'Summary Dataset'!$AC:$AC, TRUE, 'Summary Dataset'!$B:$B, $A50)</f>
        <v>0</v>
      </c>
      <c r="M50">
        <f>SUMIFS('Summary Dataset'!$AA:$AA, 'Summary Dataset'!$AD:$AD, TRUE, 'Summary Dataset'!$B:$B, $A50)</f>
        <v>0</v>
      </c>
      <c r="N50">
        <f>SUMIFS('Summary Dataset'!$AA:$AA, 'Summary Dataset'!$AE:$AE, TRUE, 'Summary Dataset'!$B:$B, $A50)</f>
        <v>0</v>
      </c>
      <c r="O50">
        <f>SUMIFS('Summary Dataset'!$AA:$AA, 'Summary Dataset'!$AF:$AF, TRUE, 'Summary Dataset'!$B:$B, $A50)</f>
        <v>0</v>
      </c>
      <c r="P50">
        <f>SUMIFS('Summary Dataset'!$AA:$AA, 'Summary Dataset'!$AG:$AG, TRUE, 'Summary Dataset'!$B:$B, $A50)</f>
        <v>0</v>
      </c>
      <c r="Q50">
        <f>SUMIFS('Summary Dataset'!$AA:$AA, 'Summary Dataset'!$AH:$AH, TRUE, 'Summary Dataset'!$B:$B, $A50)</f>
        <v>0</v>
      </c>
      <c r="R50">
        <f t="shared" si="2"/>
        <v>1</v>
      </c>
      <c r="S50">
        <f t="shared" si="3"/>
        <v>1</v>
      </c>
    </row>
    <row r="51" spans="1:19" x14ac:dyDescent="0.25">
      <c r="A51" t="s">
        <v>22</v>
      </c>
      <c r="B51">
        <f>SUMIFS('Summary Dataset'!$Y:$Y, 'Summary Dataset'!$AB:$AB, TRUE, 'Summary Dataset'!$B:$B, $A51)</f>
        <v>20</v>
      </c>
      <c r="C51">
        <f>SUMIFS('Summary Dataset'!$Y:$Y, 'Summary Dataset'!$AC:$AC, TRUE, 'Summary Dataset'!$B:$B, $A51)</f>
        <v>0</v>
      </c>
      <c r="D51">
        <f>SUMIFS('Summary Dataset'!$Y:$Y, 'Summary Dataset'!$AD:$AD, TRUE, 'Summary Dataset'!$B:$B, $A51)</f>
        <v>0</v>
      </c>
      <c r="E51">
        <f>SUMIFS('Summary Dataset'!$Y:$Y, 'Summary Dataset'!$AE:$AE, TRUE, 'Summary Dataset'!$B:$B, $A51)</f>
        <v>0</v>
      </c>
      <c r="F51">
        <f>SUMIFS('Summary Dataset'!$Y:$Y, 'Summary Dataset'!$AF:$AF, TRUE, 'Summary Dataset'!$B:$B, $A51)</f>
        <v>0</v>
      </c>
      <c r="G51">
        <f>SUMIFS('Summary Dataset'!$Y:$Y, 'Summary Dataset'!$AG:$AG, TRUE, 'Summary Dataset'!$B:$B, $A51)</f>
        <v>0</v>
      </c>
      <c r="H51">
        <f>SUMIFS('Summary Dataset'!$Y:$Y, 'Summary Dataset'!$AH:$AH, TRUE, 'Summary Dataset'!$B:$B, $A51)</f>
        <v>0</v>
      </c>
      <c r="I51">
        <f>SUMIFS('Summary Dataset'!$Y:$Y, 'Summary Dataset'!$B:$B, $A51)</f>
        <v>20</v>
      </c>
      <c r="J51" t="s">
        <v>170</v>
      </c>
      <c r="K51">
        <f>SUMIFS('Summary Dataset'!$AA:$AA, 'Summary Dataset'!$AB:$AB, TRUE, 'Summary Dataset'!$B:$B, $A51)</f>
        <v>1</v>
      </c>
      <c r="L51">
        <f>SUMIFS('Summary Dataset'!$AA:$AA, 'Summary Dataset'!$AC:$AC, TRUE, 'Summary Dataset'!$B:$B, $A51)</f>
        <v>0</v>
      </c>
      <c r="M51">
        <f>SUMIFS('Summary Dataset'!$AA:$AA, 'Summary Dataset'!$AD:$AD, TRUE, 'Summary Dataset'!$B:$B, $A51)</f>
        <v>0</v>
      </c>
      <c r="N51">
        <f>SUMIFS('Summary Dataset'!$AA:$AA, 'Summary Dataset'!$AE:$AE, TRUE, 'Summary Dataset'!$B:$B, $A51)</f>
        <v>0</v>
      </c>
      <c r="O51">
        <f>SUMIFS('Summary Dataset'!$AA:$AA, 'Summary Dataset'!$AF:$AF, TRUE, 'Summary Dataset'!$B:$B, $A51)</f>
        <v>0</v>
      </c>
      <c r="P51">
        <f>SUMIFS('Summary Dataset'!$AA:$AA, 'Summary Dataset'!$AG:$AG, TRUE, 'Summary Dataset'!$B:$B, $A51)</f>
        <v>0</v>
      </c>
      <c r="Q51">
        <f>SUMIFS('Summary Dataset'!$AA:$AA, 'Summary Dataset'!$AH:$AH, TRUE, 'Summary Dataset'!$B:$B, $A51)</f>
        <v>0</v>
      </c>
      <c r="R51">
        <f t="shared" si="2"/>
        <v>1</v>
      </c>
      <c r="S51">
        <f t="shared" si="3"/>
        <v>1</v>
      </c>
    </row>
    <row r="52" spans="1:19" x14ac:dyDescent="0.25">
      <c r="A52" t="s">
        <v>112</v>
      </c>
      <c r="B52">
        <f>SUMIFS('Summary Dataset'!$Y:$Y, 'Summary Dataset'!$AB:$AB, TRUE, 'Summary Dataset'!$B:$B, $A52)</f>
        <v>13</v>
      </c>
      <c r="C52">
        <f>SUMIFS('Summary Dataset'!$Y:$Y, 'Summary Dataset'!$AC:$AC, TRUE, 'Summary Dataset'!$B:$B, $A52)</f>
        <v>0</v>
      </c>
      <c r="D52">
        <f>SUMIFS('Summary Dataset'!$Y:$Y, 'Summary Dataset'!$AD:$AD, TRUE, 'Summary Dataset'!$B:$B, $A52)</f>
        <v>0</v>
      </c>
      <c r="E52">
        <f>SUMIFS('Summary Dataset'!$Y:$Y, 'Summary Dataset'!$AE:$AE, TRUE, 'Summary Dataset'!$B:$B, $A52)</f>
        <v>0</v>
      </c>
      <c r="F52">
        <f>SUMIFS('Summary Dataset'!$Y:$Y, 'Summary Dataset'!$AF:$AF, TRUE, 'Summary Dataset'!$B:$B, $A52)</f>
        <v>0</v>
      </c>
      <c r="G52">
        <f>SUMIFS('Summary Dataset'!$Y:$Y, 'Summary Dataset'!$AG:$AG, TRUE, 'Summary Dataset'!$B:$B, $A52)</f>
        <v>0</v>
      </c>
      <c r="H52">
        <f>SUMIFS('Summary Dataset'!$Y:$Y, 'Summary Dataset'!$AH:$AH, TRUE, 'Summary Dataset'!$B:$B, $A52)</f>
        <v>0</v>
      </c>
      <c r="I52">
        <f>SUMIFS('Summary Dataset'!$Y:$Y, 'Summary Dataset'!$B:$B, $A52)</f>
        <v>13</v>
      </c>
      <c r="J52" t="s">
        <v>170</v>
      </c>
      <c r="K52">
        <f>SUMIFS('Summary Dataset'!$AA:$AA, 'Summary Dataset'!$AB:$AB, TRUE, 'Summary Dataset'!$B:$B, $A52)</f>
        <v>1</v>
      </c>
      <c r="L52">
        <f>SUMIFS('Summary Dataset'!$AA:$AA, 'Summary Dataset'!$AC:$AC, TRUE, 'Summary Dataset'!$B:$B, $A52)</f>
        <v>0</v>
      </c>
      <c r="M52">
        <f>SUMIFS('Summary Dataset'!$AA:$AA, 'Summary Dataset'!$AD:$AD, TRUE, 'Summary Dataset'!$B:$B, $A52)</f>
        <v>0</v>
      </c>
      <c r="N52">
        <f>SUMIFS('Summary Dataset'!$AA:$AA, 'Summary Dataset'!$AE:$AE, TRUE, 'Summary Dataset'!$B:$B, $A52)</f>
        <v>0</v>
      </c>
      <c r="O52">
        <f>SUMIFS('Summary Dataset'!$AA:$AA, 'Summary Dataset'!$AF:$AF, TRUE, 'Summary Dataset'!$B:$B, $A52)</f>
        <v>0</v>
      </c>
      <c r="P52">
        <f>SUMIFS('Summary Dataset'!$AA:$AA, 'Summary Dataset'!$AG:$AG, TRUE, 'Summary Dataset'!$B:$B, $A52)</f>
        <v>0</v>
      </c>
      <c r="Q52">
        <f>SUMIFS('Summary Dataset'!$AA:$AA, 'Summary Dataset'!$AH:$AH, TRUE, 'Summary Dataset'!$B:$B, $A52)</f>
        <v>0</v>
      </c>
      <c r="R52">
        <f t="shared" si="2"/>
        <v>1</v>
      </c>
      <c r="S52">
        <f t="shared" si="3"/>
        <v>1</v>
      </c>
    </row>
    <row r="53" spans="1:19" x14ac:dyDescent="0.25">
      <c r="A53" t="s">
        <v>110</v>
      </c>
      <c r="B53">
        <f>SUMIFS('Summary Dataset'!$Y:$Y, 'Summary Dataset'!$AB:$AB, TRUE, 'Summary Dataset'!$B:$B, $A53)</f>
        <v>11</v>
      </c>
      <c r="C53">
        <f>SUMIFS('Summary Dataset'!$Y:$Y, 'Summary Dataset'!$AC:$AC, TRUE, 'Summary Dataset'!$B:$B, $A53)</f>
        <v>0</v>
      </c>
      <c r="D53">
        <f>SUMIFS('Summary Dataset'!$Y:$Y, 'Summary Dataset'!$AD:$AD, TRUE, 'Summary Dataset'!$B:$B, $A53)</f>
        <v>0</v>
      </c>
      <c r="E53">
        <f>SUMIFS('Summary Dataset'!$Y:$Y, 'Summary Dataset'!$AE:$AE, TRUE, 'Summary Dataset'!$B:$B, $A53)</f>
        <v>0</v>
      </c>
      <c r="F53">
        <f>SUMIFS('Summary Dataset'!$Y:$Y, 'Summary Dataset'!$AF:$AF, TRUE, 'Summary Dataset'!$B:$B, $A53)</f>
        <v>0</v>
      </c>
      <c r="G53">
        <f>SUMIFS('Summary Dataset'!$Y:$Y, 'Summary Dataset'!$AG:$AG, TRUE, 'Summary Dataset'!$B:$B, $A53)</f>
        <v>0</v>
      </c>
      <c r="H53">
        <f>SUMIFS('Summary Dataset'!$Y:$Y, 'Summary Dataset'!$AH:$AH, TRUE, 'Summary Dataset'!$B:$B, $A53)</f>
        <v>0</v>
      </c>
      <c r="I53">
        <f>SUMIFS('Summary Dataset'!$Y:$Y, 'Summary Dataset'!$B:$B, $A53)</f>
        <v>11</v>
      </c>
      <c r="J53" t="s">
        <v>170</v>
      </c>
      <c r="K53">
        <f>SUMIFS('Summary Dataset'!$AA:$AA, 'Summary Dataset'!$AB:$AB, TRUE, 'Summary Dataset'!$B:$B, $A53)</f>
        <v>1</v>
      </c>
      <c r="L53">
        <f>SUMIFS('Summary Dataset'!$AA:$AA, 'Summary Dataset'!$AC:$AC, TRUE, 'Summary Dataset'!$B:$B, $A53)</f>
        <v>0</v>
      </c>
      <c r="M53">
        <f>SUMIFS('Summary Dataset'!$AA:$AA, 'Summary Dataset'!$AD:$AD, TRUE, 'Summary Dataset'!$B:$B, $A53)</f>
        <v>0</v>
      </c>
      <c r="N53">
        <f>SUMIFS('Summary Dataset'!$AA:$AA, 'Summary Dataset'!$AE:$AE, TRUE, 'Summary Dataset'!$B:$B, $A53)</f>
        <v>0</v>
      </c>
      <c r="O53">
        <f>SUMIFS('Summary Dataset'!$AA:$AA, 'Summary Dataset'!$AF:$AF, TRUE, 'Summary Dataset'!$B:$B, $A53)</f>
        <v>0</v>
      </c>
      <c r="P53">
        <f>SUMIFS('Summary Dataset'!$AA:$AA, 'Summary Dataset'!$AG:$AG, TRUE, 'Summary Dataset'!$B:$B, $A53)</f>
        <v>0</v>
      </c>
      <c r="Q53">
        <f>SUMIFS('Summary Dataset'!$AA:$AA, 'Summary Dataset'!$AH:$AH, TRUE, 'Summary Dataset'!$B:$B, $A53)</f>
        <v>0</v>
      </c>
      <c r="R53">
        <f t="shared" si="2"/>
        <v>1</v>
      </c>
      <c r="S53">
        <f t="shared" si="3"/>
        <v>1</v>
      </c>
    </row>
    <row r="54" spans="1:19" x14ac:dyDescent="0.25">
      <c r="A54" t="s">
        <v>89</v>
      </c>
      <c r="B54">
        <f>SUMIFS('Summary Dataset'!$Y:$Y, 'Summary Dataset'!$AB:$AB, TRUE, 'Summary Dataset'!$B:$B, $A54)</f>
        <v>0</v>
      </c>
      <c r="C54">
        <f>SUMIFS('Summary Dataset'!$Y:$Y, 'Summary Dataset'!$AC:$AC, TRUE, 'Summary Dataset'!$B:$B, $A54)</f>
        <v>0</v>
      </c>
      <c r="D54">
        <f>SUMIFS('Summary Dataset'!$Y:$Y, 'Summary Dataset'!$AD:$AD, TRUE, 'Summary Dataset'!$B:$B, $A54)</f>
        <v>0</v>
      </c>
      <c r="E54">
        <f>SUMIFS('Summary Dataset'!$Y:$Y, 'Summary Dataset'!$AE:$AE, TRUE, 'Summary Dataset'!$B:$B, $A54)</f>
        <v>0</v>
      </c>
      <c r="F54">
        <f>SUMIFS('Summary Dataset'!$Y:$Y, 'Summary Dataset'!$AF:$AF, TRUE, 'Summary Dataset'!$B:$B, $A54)</f>
        <v>0</v>
      </c>
      <c r="G54">
        <f>SUMIFS('Summary Dataset'!$Y:$Y, 'Summary Dataset'!$AG:$AG, TRUE, 'Summary Dataset'!$B:$B, $A54)</f>
        <v>0</v>
      </c>
      <c r="H54">
        <f>SUMIFS('Summary Dataset'!$Y:$Y, 'Summary Dataset'!$AH:$AH, TRUE, 'Summary Dataset'!$B:$B, $A54)</f>
        <v>9</v>
      </c>
      <c r="I54">
        <f>SUMIFS('Summary Dataset'!$Y:$Y, 'Summary Dataset'!$B:$B, $A54)</f>
        <v>9</v>
      </c>
      <c r="J54" t="s">
        <v>170</v>
      </c>
      <c r="K54">
        <f>SUMIFS('Summary Dataset'!$AA:$AA, 'Summary Dataset'!$AB:$AB, TRUE, 'Summary Dataset'!$B:$B, $A54)</f>
        <v>0</v>
      </c>
      <c r="L54">
        <f>SUMIFS('Summary Dataset'!$AA:$AA, 'Summary Dataset'!$AC:$AC, TRUE, 'Summary Dataset'!$B:$B, $A54)</f>
        <v>0</v>
      </c>
      <c r="M54">
        <f>SUMIFS('Summary Dataset'!$AA:$AA, 'Summary Dataset'!$AD:$AD, TRUE, 'Summary Dataset'!$B:$B, $A54)</f>
        <v>0</v>
      </c>
      <c r="N54">
        <f>SUMIFS('Summary Dataset'!$AA:$AA, 'Summary Dataset'!$AE:$AE, TRUE, 'Summary Dataset'!$B:$B, $A54)</f>
        <v>0</v>
      </c>
      <c r="O54">
        <f>SUMIFS('Summary Dataset'!$AA:$AA, 'Summary Dataset'!$AF:$AF, TRUE, 'Summary Dataset'!$B:$B, $A54)</f>
        <v>0</v>
      </c>
      <c r="P54">
        <f>SUMIFS('Summary Dataset'!$AA:$AA, 'Summary Dataset'!$AG:$AG, TRUE, 'Summary Dataset'!$B:$B, $A54)</f>
        <v>0</v>
      </c>
      <c r="Q54">
        <f>SUMIFS('Summary Dataset'!$AA:$AA, 'Summary Dataset'!$AH:$AH, TRUE, 'Summary Dataset'!$B:$B, $A54)</f>
        <v>1</v>
      </c>
      <c r="R54">
        <f t="shared" si="2"/>
        <v>1</v>
      </c>
      <c r="S54">
        <f t="shared" si="3"/>
        <v>1</v>
      </c>
    </row>
    <row r="55" spans="1:19" x14ac:dyDescent="0.25">
      <c r="A55" t="s">
        <v>38</v>
      </c>
      <c r="B55">
        <f>SUMIFS('Summary Dataset'!$Y:$Y, 'Summary Dataset'!$AB:$AB, TRUE, 'Summary Dataset'!$B:$B, $A55)</f>
        <v>0</v>
      </c>
      <c r="C55">
        <f>SUMIFS('Summary Dataset'!$Y:$Y, 'Summary Dataset'!$AC:$AC, TRUE, 'Summary Dataset'!$B:$B, $A55)</f>
        <v>15</v>
      </c>
      <c r="D55">
        <f>SUMIFS('Summary Dataset'!$Y:$Y, 'Summary Dataset'!$AD:$AD, TRUE, 'Summary Dataset'!$B:$B, $A55)</f>
        <v>0</v>
      </c>
      <c r="E55">
        <f>SUMIFS('Summary Dataset'!$Y:$Y, 'Summary Dataset'!$AE:$AE, TRUE, 'Summary Dataset'!$B:$B, $A55)</f>
        <v>0</v>
      </c>
      <c r="F55">
        <f>SUMIFS('Summary Dataset'!$Y:$Y, 'Summary Dataset'!$AF:$AF, TRUE, 'Summary Dataset'!$B:$B, $A55)</f>
        <v>0</v>
      </c>
      <c r="G55">
        <f>SUMIFS('Summary Dataset'!$Y:$Y, 'Summary Dataset'!$AG:$AG, TRUE, 'Summary Dataset'!$B:$B, $A55)</f>
        <v>0</v>
      </c>
      <c r="H55">
        <f>SUMIFS('Summary Dataset'!$Y:$Y, 'Summary Dataset'!$AH:$AH, TRUE, 'Summary Dataset'!$B:$B, $A55)</f>
        <v>0</v>
      </c>
      <c r="I55">
        <f>SUMIFS('Summary Dataset'!$Y:$Y, 'Summary Dataset'!$B:$B, $A55)</f>
        <v>15</v>
      </c>
      <c r="J55" t="s">
        <v>170</v>
      </c>
      <c r="K55">
        <f>SUMIFS('Summary Dataset'!$AA:$AA, 'Summary Dataset'!$AB:$AB, TRUE, 'Summary Dataset'!$B:$B, $A55)</f>
        <v>0</v>
      </c>
      <c r="L55">
        <f>SUMIFS('Summary Dataset'!$AA:$AA, 'Summary Dataset'!$AC:$AC, TRUE, 'Summary Dataset'!$B:$B, $A55)</f>
        <v>1</v>
      </c>
      <c r="M55">
        <f>SUMIFS('Summary Dataset'!$AA:$AA, 'Summary Dataset'!$AD:$AD, TRUE, 'Summary Dataset'!$B:$B, $A55)</f>
        <v>0</v>
      </c>
      <c r="N55">
        <f>SUMIFS('Summary Dataset'!$AA:$AA, 'Summary Dataset'!$AE:$AE, TRUE, 'Summary Dataset'!$B:$B, $A55)</f>
        <v>0</v>
      </c>
      <c r="O55">
        <f>SUMIFS('Summary Dataset'!$AA:$AA, 'Summary Dataset'!$AF:$AF, TRUE, 'Summary Dataset'!$B:$B, $A55)</f>
        <v>0</v>
      </c>
      <c r="P55">
        <f>SUMIFS('Summary Dataset'!$AA:$AA, 'Summary Dataset'!$AG:$AG, TRUE, 'Summary Dataset'!$B:$B, $A55)</f>
        <v>0</v>
      </c>
      <c r="Q55">
        <f>SUMIFS('Summary Dataset'!$AA:$AA, 'Summary Dataset'!$AH:$AH, TRUE, 'Summary Dataset'!$B:$B, $A55)</f>
        <v>0</v>
      </c>
      <c r="R55">
        <f t="shared" si="2"/>
        <v>1</v>
      </c>
      <c r="S55">
        <f t="shared" si="3"/>
        <v>1</v>
      </c>
    </row>
    <row r="56" spans="1:19" x14ac:dyDescent="0.25">
      <c r="A56" t="s">
        <v>36</v>
      </c>
      <c r="B56">
        <f>SUMIFS('Summary Dataset'!$Y:$Y, 'Summary Dataset'!$AB:$AB, TRUE, 'Summary Dataset'!$B:$B, $A56)</f>
        <v>0</v>
      </c>
      <c r="C56">
        <f>SUMIFS('Summary Dataset'!$Y:$Y, 'Summary Dataset'!$AC:$AC, TRUE, 'Summary Dataset'!$B:$B, $A56)</f>
        <v>0</v>
      </c>
      <c r="D56">
        <f>SUMIFS('Summary Dataset'!$Y:$Y, 'Summary Dataset'!$AD:$AD, TRUE, 'Summary Dataset'!$B:$B, $A56)</f>
        <v>12</v>
      </c>
      <c r="E56">
        <f>SUMIFS('Summary Dataset'!$Y:$Y, 'Summary Dataset'!$AE:$AE, TRUE, 'Summary Dataset'!$B:$B, $A56)</f>
        <v>0</v>
      </c>
      <c r="F56">
        <f>SUMIFS('Summary Dataset'!$Y:$Y, 'Summary Dataset'!$AF:$AF, TRUE, 'Summary Dataset'!$B:$B, $A56)</f>
        <v>0</v>
      </c>
      <c r="G56">
        <f>SUMIFS('Summary Dataset'!$Y:$Y, 'Summary Dataset'!$AG:$AG, TRUE, 'Summary Dataset'!$B:$B, $A56)</f>
        <v>0</v>
      </c>
      <c r="H56">
        <f>SUMIFS('Summary Dataset'!$Y:$Y, 'Summary Dataset'!$AH:$AH, TRUE, 'Summary Dataset'!$B:$B, $A56)</f>
        <v>0</v>
      </c>
      <c r="I56">
        <f>SUMIFS('Summary Dataset'!$Y:$Y, 'Summary Dataset'!$B:$B, $A56)</f>
        <v>12</v>
      </c>
      <c r="J56" t="s">
        <v>170</v>
      </c>
      <c r="K56">
        <f>SUMIFS('Summary Dataset'!$AA:$AA, 'Summary Dataset'!$AB:$AB, TRUE, 'Summary Dataset'!$B:$B, $A56)</f>
        <v>0</v>
      </c>
      <c r="L56">
        <f>SUMIFS('Summary Dataset'!$AA:$AA, 'Summary Dataset'!$AC:$AC, TRUE, 'Summary Dataset'!$B:$B, $A56)</f>
        <v>0</v>
      </c>
      <c r="M56">
        <f>SUMIFS('Summary Dataset'!$AA:$AA, 'Summary Dataset'!$AD:$AD, TRUE, 'Summary Dataset'!$B:$B, $A56)</f>
        <v>1</v>
      </c>
      <c r="N56">
        <f>SUMIFS('Summary Dataset'!$AA:$AA, 'Summary Dataset'!$AE:$AE, TRUE, 'Summary Dataset'!$B:$B, $A56)</f>
        <v>0</v>
      </c>
      <c r="O56">
        <f>SUMIFS('Summary Dataset'!$AA:$AA, 'Summary Dataset'!$AF:$AF, TRUE, 'Summary Dataset'!$B:$B, $A56)</f>
        <v>0</v>
      </c>
      <c r="P56">
        <f>SUMIFS('Summary Dataset'!$AA:$AA, 'Summary Dataset'!$AG:$AG, TRUE, 'Summary Dataset'!$B:$B, $A56)</f>
        <v>0</v>
      </c>
      <c r="Q56">
        <f>SUMIFS('Summary Dataset'!$AA:$AA, 'Summary Dataset'!$AH:$AH, TRUE, 'Summary Dataset'!$B:$B, $A56)</f>
        <v>0</v>
      </c>
      <c r="R56">
        <f t="shared" si="2"/>
        <v>1</v>
      </c>
      <c r="S56">
        <f t="shared" si="3"/>
        <v>1</v>
      </c>
    </row>
    <row r="57" spans="1:19" x14ac:dyDescent="0.25">
      <c r="A57" t="s">
        <v>40</v>
      </c>
      <c r="B57">
        <f>SUMIFS('Summary Dataset'!$Y:$Y, 'Summary Dataset'!$AB:$AB, TRUE, 'Summary Dataset'!$B:$B, $A57)</f>
        <v>0</v>
      </c>
      <c r="C57">
        <f>SUMIFS('Summary Dataset'!$Y:$Y, 'Summary Dataset'!$AC:$AC, TRUE, 'Summary Dataset'!$B:$B, $A57)</f>
        <v>12</v>
      </c>
      <c r="D57">
        <f>SUMIFS('Summary Dataset'!$Y:$Y, 'Summary Dataset'!$AD:$AD, TRUE, 'Summary Dataset'!$B:$B, $A57)</f>
        <v>0</v>
      </c>
      <c r="E57">
        <f>SUMIFS('Summary Dataset'!$Y:$Y, 'Summary Dataset'!$AE:$AE, TRUE, 'Summary Dataset'!$B:$B, $A57)</f>
        <v>0</v>
      </c>
      <c r="F57">
        <f>SUMIFS('Summary Dataset'!$Y:$Y, 'Summary Dataset'!$AF:$AF, TRUE, 'Summary Dataset'!$B:$B, $A57)</f>
        <v>0</v>
      </c>
      <c r="G57">
        <f>SUMIFS('Summary Dataset'!$Y:$Y, 'Summary Dataset'!$AG:$AG, TRUE, 'Summary Dataset'!$B:$B, $A57)</f>
        <v>0</v>
      </c>
      <c r="H57">
        <f>SUMIFS('Summary Dataset'!$Y:$Y, 'Summary Dataset'!$AH:$AH, TRUE, 'Summary Dataset'!$B:$B, $A57)</f>
        <v>0</v>
      </c>
      <c r="I57">
        <f>SUMIFS('Summary Dataset'!$Y:$Y, 'Summary Dataset'!$B:$B, $A57)</f>
        <v>12</v>
      </c>
      <c r="J57" t="s">
        <v>170</v>
      </c>
      <c r="K57">
        <f>SUMIFS('Summary Dataset'!$AA:$AA, 'Summary Dataset'!$AB:$AB, TRUE, 'Summary Dataset'!$B:$B, $A57)</f>
        <v>0</v>
      </c>
      <c r="L57">
        <f>SUMIFS('Summary Dataset'!$AA:$AA, 'Summary Dataset'!$AC:$AC, TRUE, 'Summary Dataset'!$B:$B, $A57)</f>
        <v>1</v>
      </c>
      <c r="M57">
        <f>SUMIFS('Summary Dataset'!$AA:$AA, 'Summary Dataset'!$AD:$AD, TRUE, 'Summary Dataset'!$B:$B, $A57)</f>
        <v>0</v>
      </c>
      <c r="N57">
        <f>SUMIFS('Summary Dataset'!$AA:$AA, 'Summary Dataset'!$AE:$AE, TRUE, 'Summary Dataset'!$B:$B, $A57)</f>
        <v>0</v>
      </c>
      <c r="O57">
        <f>SUMIFS('Summary Dataset'!$AA:$AA, 'Summary Dataset'!$AF:$AF, TRUE, 'Summary Dataset'!$B:$B, $A57)</f>
        <v>0</v>
      </c>
      <c r="P57">
        <f>SUMIFS('Summary Dataset'!$AA:$AA, 'Summary Dataset'!$AG:$AG, TRUE, 'Summary Dataset'!$B:$B, $A57)</f>
        <v>0</v>
      </c>
      <c r="Q57">
        <f>SUMIFS('Summary Dataset'!$AA:$AA, 'Summary Dataset'!$AH:$AH, TRUE, 'Summary Dataset'!$B:$B, $A57)</f>
        <v>0</v>
      </c>
      <c r="R57">
        <f t="shared" si="2"/>
        <v>1</v>
      </c>
      <c r="S57">
        <f t="shared" si="3"/>
        <v>1</v>
      </c>
    </row>
    <row r="58" spans="1:19" x14ac:dyDescent="0.25">
      <c r="A58" t="s">
        <v>125</v>
      </c>
      <c r="B58">
        <f>SUMIFS('Summary Dataset'!$Y:$Y, 'Summary Dataset'!$AB:$AB, TRUE, 'Summary Dataset'!$B:$B, $A58)</f>
        <v>0</v>
      </c>
      <c r="C58">
        <f>SUMIFS('Summary Dataset'!$Y:$Y, 'Summary Dataset'!$AC:$AC, TRUE, 'Summary Dataset'!$B:$B, $A58)</f>
        <v>0</v>
      </c>
      <c r="D58">
        <f>SUMIFS('Summary Dataset'!$Y:$Y, 'Summary Dataset'!$AD:$AD, TRUE, 'Summary Dataset'!$B:$B, $A58)</f>
        <v>4.5</v>
      </c>
      <c r="E58">
        <f>SUMIFS('Summary Dataset'!$Y:$Y, 'Summary Dataset'!$AE:$AE, TRUE, 'Summary Dataset'!$B:$B, $A58)</f>
        <v>0</v>
      </c>
      <c r="F58">
        <f>SUMIFS('Summary Dataset'!$Y:$Y, 'Summary Dataset'!$AF:$AF, TRUE, 'Summary Dataset'!$B:$B, $A58)</f>
        <v>0</v>
      </c>
      <c r="G58">
        <f>SUMIFS('Summary Dataset'!$Y:$Y, 'Summary Dataset'!$AG:$AG, TRUE, 'Summary Dataset'!$B:$B, $A58)</f>
        <v>0</v>
      </c>
      <c r="H58">
        <f>SUMIFS('Summary Dataset'!$Y:$Y, 'Summary Dataset'!$AH:$AH, TRUE, 'Summary Dataset'!$B:$B, $A58)</f>
        <v>0</v>
      </c>
      <c r="I58">
        <f>SUMIFS('Summary Dataset'!$Y:$Y, 'Summary Dataset'!$B:$B, $A58)</f>
        <v>4.5</v>
      </c>
      <c r="J58" t="s">
        <v>170</v>
      </c>
      <c r="K58">
        <f>SUMIFS('Summary Dataset'!$AA:$AA, 'Summary Dataset'!$AB:$AB, TRUE, 'Summary Dataset'!$B:$B, $A58)</f>
        <v>0</v>
      </c>
      <c r="L58">
        <f>SUMIFS('Summary Dataset'!$AA:$AA, 'Summary Dataset'!$AC:$AC, TRUE, 'Summary Dataset'!$B:$B, $A58)</f>
        <v>0</v>
      </c>
      <c r="M58">
        <f>SUMIFS('Summary Dataset'!$AA:$AA, 'Summary Dataset'!$AD:$AD, TRUE, 'Summary Dataset'!$B:$B, $A58)</f>
        <v>1</v>
      </c>
      <c r="N58">
        <f>SUMIFS('Summary Dataset'!$AA:$AA, 'Summary Dataset'!$AE:$AE, TRUE, 'Summary Dataset'!$B:$B, $A58)</f>
        <v>0</v>
      </c>
      <c r="O58">
        <f>SUMIFS('Summary Dataset'!$AA:$AA, 'Summary Dataset'!$AF:$AF, TRUE, 'Summary Dataset'!$B:$B, $A58)</f>
        <v>0</v>
      </c>
      <c r="P58">
        <f>SUMIFS('Summary Dataset'!$AA:$AA, 'Summary Dataset'!$AG:$AG, TRUE, 'Summary Dataset'!$B:$B, $A58)</f>
        <v>0</v>
      </c>
      <c r="Q58">
        <f>SUMIFS('Summary Dataset'!$AA:$AA, 'Summary Dataset'!$AH:$AH, TRUE, 'Summary Dataset'!$B:$B, $A58)</f>
        <v>0</v>
      </c>
      <c r="R58">
        <f t="shared" si="2"/>
        <v>1</v>
      </c>
      <c r="S58">
        <f t="shared" si="3"/>
        <v>1</v>
      </c>
    </row>
    <row r="59" spans="1:19" x14ac:dyDescent="0.25">
      <c r="A59" t="s">
        <v>108</v>
      </c>
      <c r="B59">
        <f>SUMIFS('Summary Dataset'!$Y:$Y, 'Summary Dataset'!$AB:$AB, TRUE, 'Summary Dataset'!$B:$B, $A59)</f>
        <v>19</v>
      </c>
      <c r="C59">
        <f>SUMIFS('Summary Dataset'!$Y:$Y, 'Summary Dataset'!$AC:$AC, TRUE, 'Summary Dataset'!$B:$B, $A59)</f>
        <v>0</v>
      </c>
      <c r="D59">
        <f>SUMIFS('Summary Dataset'!$Y:$Y, 'Summary Dataset'!$AD:$AD, TRUE, 'Summary Dataset'!$B:$B, $A59)</f>
        <v>0</v>
      </c>
      <c r="E59">
        <f>SUMIFS('Summary Dataset'!$Y:$Y, 'Summary Dataset'!$AE:$AE, TRUE, 'Summary Dataset'!$B:$B, $A59)</f>
        <v>0</v>
      </c>
      <c r="F59">
        <f>SUMIFS('Summary Dataset'!$Y:$Y, 'Summary Dataset'!$AF:$AF, TRUE, 'Summary Dataset'!$B:$B, $A59)</f>
        <v>0</v>
      </c>
      <c r="G59">
        <f>SUMIFS('Summary Dataset'!$Y:$Y, 'Summary Dataset'!$AG:$AG, TRUE, 'Summary Dataset'!$B:$B, $A59)</f>
        <v>0</v>
      </c>
      <c r="H59">
        <f>SUMIFS('Summary Dataset'!$Y:$Y, 'Summary Dataset'!$AH:$AH, TRUE, 'Summary Dataset'!$B:$B, $A59)</f>
        <v>0</v>
      </c>
      <c r="I59">
        <f>SUMIFS('Summary Dataset'!$Y:$Y, 'Summary Dataset'!$B:$B, $A59)</f>
        <v>19</v>
      </c>
      <c r="J59" t="s">
        <v>170</v>
      </c>
      <c r="K59">
        <f>SUMIFS('Summary Dataset'!$AA:$AA, 'Summary Dataset'!$AB:$AB, TRUE, 'Summary Dataset'!$B:$B, $A59)</f>
        <v>0</v>
      </c>
      <c r="L59">
        <f>SUMIFS('Summary Dataset'!$AA:$AA, 'Summary Dataset'!$AC:$AC, TRUE, 'Summary Dataset'!$B:$B, $A59)</f>
        <v>0</v>
      </c>
      <c r="M59">
        <f>SUMIFS('Summary Dataset'!$AA:$AA, 'Summary Dataset'!$AD:$AD, TRUE, 'Summary Dataset'!$B:$B, $A59)</f>
        <v>0</v>
      </c>
      <c r="N59">
        <f>SUMIFS('Summary Dataset'!$AA:$AA, 'Summary Dataset'!$AE:$AE, TRUE, 'Summary Dataset'!$B:$B, $A59)</f>
        <v>0</v>
      </c>
      <c r="O59">
        <f>SUMIFS('Summary Dataset'!$AA:$AA, 'Summary Dataset'!$AF:$AF, TRUE, 'Summary Dataset'!$B:$B, $A59)</f>
        <v>0</v>
      </c>
      <c r="P59">
        <f>SUMIFS('Summary Dataset'!$AA:$AA, 'Summary Dataset'!$AG:$AG, TRUE, 'Summary Dataset'!$B:$B, $A59)</f>
        <v>0</v>
      </c>
      <c r="Q59">
        <f>SUMIFS('Summary Dataset'!$AA:$AA, 'Summary Dataset'!$AH:$AH, TRUE, 'Summary Dataset'!$B:$B, $A59)</f>
        <v>0</v>
      </c>
      <c r="R59">
        <f t="shared" si="2"/>
        <v>0</v>
      </c>
      <c r="S59">
        <f t="shared" si="3"/>
        <v>0</v>
      </c>
    </row>
    <row r="60" spans="1:19" x14ac:dyDescent="0.25">
      <c r="A60" t="s">
        <v>16</v>
      </c>
      <c r="B60">
        <f>SUMIFS('Summary Dataset'!$Y:$Y, 'Summary Dataset'!$AB:$AB, TRUE, 'Summary Dataset'!$B:$B, $A60)</f>
        <v>17</v>
      </c>
      <c r="C60">
        <f>SUMIFS('Summary Dataset'!$Y:$Y, 'Summary Dataset'!$AC:$AC, TRUE, 'Summary Dataset'!$B:$B, $A60)</f>
        <v>0</v>
      </c>
      <c r="D60">
        <f>SUMIFS('Summary Dataset'!$Y:$Y, 'Summary Dataset'!$AD:$AD, TRUE, 'Summary Dataset'!$B:$B, $A60)</f>
        <v>0</v>
      </c>
      <c r="E60">
        <f>SUMIFS('Summary Dataset'!$Y:$Y, 'Summary Dataset'!$AE:$AE, TRUE, 'Summary Dataset'!$B:$B, $A60)</f>
        <v>0</v>
      </c>
      <c r="F60">
        <f>SUMIFS('Summary Dataset'!$Y:$Y, 'Summary Dataset'!$AF:$AF, TRUE, 'Summary Dataset'!$B:$B, $A60)</f>
        <v>0</v>
      </c>
      <c r="G60">
        <f>SUMIFS('Summary Dataset'!$Y:$Y, 'Summary Dataset'!$AG:$AG, TRUE, 'Summary Dataset'!$B:$B, $A60)</f>
        <v>0</v>
      </c>
      <c r="H60">
        <f>SUMIFS('Summary Dataset'!$Y:$Y, 'Summary Dataset'!$AH:$AH, TRUE, 'Summary Dataset'!$B:$B, $A60)</f>
        <v>0</v>
      </c>
      <c r="I60">
        <f>SUMIFS('Summary Dataset'!$Y:$Y, 'Summary Dataset'!$B:$B, $A60)</f>
        <v>17</v>
      </c>
      <c r="J60" t="s">
        <v>170</v>
      </c>
      <c r="K60">
        <f>SUMIFS('Summary Dataset'!$AA:$AA, 'Summary Dataset'!$AB:$AB, TRUE, 'Summary Dataset'!$B:$B, $A60)</f>
        <v>0</v>
      </c>
      <c r="L60">
        <f>SUMIFS('Summary Dataset'!$AA:$AA, 'Summary Dataset'!$AC:$AC, TRUE, 'Summary Dataset'!$B:$B, $A60)</f>
        <v>0</v>
      </c>
      <c r="M60">
        <f>SUMIFS('Summary Dataset'!$AA:$AA, 'Summary Dataset'!$AD:$AD, TRUE, 'Summary Dataset'!$B:$B, $A60)</f>
        <v>0</v>
      </c>
      <c r="N60">
        <f>SUMIFS('Summary Dataset'!$AA:$AA, 'Summary Dataset'!$AE:$AE, TRUE, 'Summary Dataset'!$B:$B, $A60)</f>
        <v>0</v>
      </c>
      <c r="O60">
        <f>SUMIFS('Summary Dataset'!$AA:$AA, 'Summary Dataset'!$AF:$AF, TRUE, 'Summary Dataset'!$B:$B, $A60)</f>
        <v>0</v>
      </c>
      <c r="P60">
        <f>SUMIFS('Summary Dataset'!$AA:$AA, 'Summary Dataset'!$AG:$AG, TRUE, 'Summary Dataset'!$B:$B, $A60)</f>
        <v>0</v>
      </c>
      <c r="Q60">
        <f>SUMIFS('Summary Dataset'!$AA:$AA, 'Summary Dataset'!$AH:$AH, TRUE, 'Summary Dataset'!$B:$B, $A60)</f>
        <v>0</v>
      </c>
      <c r="R60">
        <f t="shared" si="2"/>
        <v>0</v>
      </c>
      <c r="S60">
        <f t="shared" si="3"/>
        <v>0</v>
      </c>
    </row>
    <row r="61" spans="1:19" x14ac:dyDescent="0.25">
      <c r="A61" t="s">
        <v>21</v>
      </c>
      <c r="B61">
        <f>SUMIFS('Summary Dataset'!$Y:$Y, 'Summary Dataset'!$AB:$AB, TRUE, 'Summary Dataset'!$B:$B, $A61)</f>
        <v>16</v>
      </c>
      <c r="C61">
        <f>SUMIFS('Summary Dataset'!$Y:$Y, 'Summary Dataset'!$AC:$AC, TRUE, 'Summary Dataset'!$B:$B, $A61)</f>
        <v>0</v>
      </c>
      <c r="D61">
        <f>SUMIFS('Summary Dataset'!$Y:$Y, 'Summary Dataset'!$AD:$AD, TRUE, 'Summary Dataset'!$B:$B, $A61)</f>
        <v>0</v>
      </c>
      <c r="E61">
        <f>SUMIFS('Summary Dataset'!$Y:$Y, 'Summary Dataset'!$AE:$AE, TRUE, 'Summary Dataset'!$B:$B, $A61)</f>
        <v>0</v>
      </c>
      <c r="F61">
        <f>SUMIFS('Summary Dataset'!$Y:$Y, 'Summary Dataset'!$AF:$AF, TRUE, 'Summary Dataset'!$B:$B, $A61)</f>
        <v>0</v>
      </c>
      <c r="G61">
        <f>SUMIFS('Summary Dataset'!$Y:$Y, 'Summary Dataset'!$AG:$AG, TRUE, 'Summary Dataset'!$B:$B, $A61)</f>
        <v>0</v>
      </c>
      <c r="H61">
        <f>SUMIFS('Summary Dataset'!$Y:$Y, 'Summary Dataset'!$AH:$AH, TRUE, 'Summary Dataset'!$B:$B, $A61)</f>
        <v>0</v>
      </c>
      <c r="I61">
        <f>SUMIFS('Summary Dataset'!$Y:$Y, 'Summary Dataset'!$B:$B, $A61)</f>
        <v>16</v>
      </c>
      <c r="J61" t="s">
        <v>170</v>
      </c>
      <c r="K61">
        <f>SUMIFS('Summary Dataset'!$AA:$AA, 'Summary Dataset'!$AB:$AB, TRUE, 'Summary Dataset'!$B:$B, $A61)</f>
        <v>0</v>
      </c>
      <c r="L61">
        <f>SUMIFS('Summary Dataset'!$AA:$AA, 'Summary Dataset'!$AC:$AC, TRUE, 'Summary Dataset'!$B:$B, $A61)</f>
        <v>0</v>
      </c>
      <c r="M61">
        <f>SUMIFS('Summary Dataset'!$AA:$AA, 'Summary Dataset'!$AD:$AD, TRUE, 'Summary Dataset'!$B:$B, $A61)</f>
        <v>0</v>
      </c>
      <c r="N61">
        <f>SUMIFS('Summary Dataset'!$AA:$AA, 'Summary Dataset'!$AE:$AE, TRUE, 'Summary Dataset'!$B:$B, $A61)</f>
        <v>0</v>
      </c>
      <c r="O61">
        <f>SUMIFS('Summary Dataset'!$AA:$AA, 'Summary Dataset'!$AF:$AF, TRUE, 'Summary Dataset'!$B:$B, $A61)</f>
        <v>0</v>
      </c>
      <c r="P61">
        <f>SUMIFS('Summary Dataset'!$AA:$AA, 'Summary Dataset'!$AG:$AG, TRUE, 'Summary Dataset'!$B:$B, $A61)</f>
        <v>0</v>
      </c>
      <c r="Q61">
        <f>SUMIFS('Summary Dataset'!$AA:$AA, 'Summary Dataset'!$AH:$AH, TRUE, 'Summary Dataset'!$B:$B, $A61)</f>
        <v>0</v>
      </c>
      <c r="R61">
        <f t="shared" si="2"/>
        <v>0</v>
      </c>
      <c r="S61">
        <f t="shared" si="3"/>
        <v>0</v>
      </c>
    </row>
    <row r="62" spans="1:19" x14ac:dyDescent="0.25">
      <c r="A62" t="s">
        <v>113</v>
      </c>
      <c r="B62">
        <f>SUMIFS('Summary Dataset'!$Y:$Y, 'Summary Dataset'!$AB:$AB, TRUE, 'Summary Dataset'!$B:$B, $A62)</f>
        <v>12</v>
      </c>
      <c r="C62">
        <f>SUMIFS('Summary Dataset'!$Y:$Y, 'Summary Dataset'!$AC:$AC, TRUE, 'Summary Dataset'!$B:$B, $A62)</f>
        <v>0</v>
      </c>
      <c r="D62">
        <f>SUMIFS('Summary Dataset'!$Y:$Y, 'Summary Dataset'!$AD:$AD, TRUE, 'Summary Dataset'!$B:$B, $A62)</f>
        <v>0</v>
      </c>
      <c r="E62">
        <f>SUMIFS('Summary Dataset'!$Y:$Y, 'Summary Dataset'!$AE:$AE, TRUE, 'Summary Dataset'!$B:$B, $A62)</f>
        <v>0</v>
      </c>
      <c r="F62">
        <f>SUMIFS('Summary Dataset'!$Y:$Y, 'Summary Dataset'!$AF:$AF, TRUE, 'Summary Dataset'!$B:$B, $A62)</f>
        <v>0</v>
      </c>
      <c r="G62">
        <f>SUMIFS('Summary Dataset'!$Y:$Y, 'Summary Dataset'!$AG:$AG, TRUE, 'Summary Dataset'!$B:$B, $A62)</f>
        <v>0</v>
      </c>
      <c r="H62">
        <f>SUMIFS('Summary Dataset'!$Y:$Y, 'Summary Dataset'!$AH:$AH, TRUE, 'Summary Dataset'!$B:$B, $A62)</f>
        <v>0</v>
      </c>
      <c r="I62">
        <f>SUMIFS('Summary Dataset'!$Y:$Y, 'Summary Dataset'!$B:$B, $A62)</f>
        <v>12</v>
      </c>
      <c r="J62" t="s">
        <v>170</v>
      </c>
      <c r="K62">
        <f>SUMIFS('Summary Dataset'!$AA:$AA, 'Summary Dataset'!$AB:$AB, TRUE, 'Summary Dataset'!$B:$B, $A62)</f>
        <v>0</v>
      </c>
      <c r="L62">
        <f>SUMIFS('Summary Dataset'!$AA:$AA, 'Summary Dataset'!$AC:$AC, TRUE, 'Summary Dataset'!$B:$B, $A62)</f>
        <v>0</v>
      </c>
      <c r="M62">
        <f>SUMIFS('Summary Dataset'!$AA:$AA, 'Summary Dataset'!$AD:$AD, TRUE, 'Summary Dataset'!$B:$B, $A62)</f>
        <v>0</v>
      </c>
      <c r="N62">
        <f>SUMIFS('Summary Dataset'!$AA:$AA, 'Summary Dataset'!$AE:$AE, TRUE, 'Summary Dataset'!$B:$B, $A62)</f>
        <v>0</v>
      </c>
      <c r="O62">
        <f>SUMIFS('Summary Dataset'!$AA:$AA, 'Summary Dataset'!$AF:$AF, TRUE, 'Summary Dataset'!$B:$B, $A62)</f>
        <v>0</v>
      </c>
      <c r="P62">
        <f>SUMIFS('Summary Dataset'!$AA:$AA, 'Summary Dataset'!$AG:$AG, TRUE, 'Summary Dataset'!$B:$B, $A62)</f>
        <v>0</v>
      </c>
      <c r="Q62">
        <f>SUMIFS('Summary Dataset'!$AA:$AA, 'Summary Dataset'!$AH:$AH, TRUE, 'Summary Dataset'!$B:$B, $A62)</f>
        <v>0</v>
      </c>
      <c r="R62">
        <f t="shared" si="2"/>
        <v>0</v>
      </c>
      <c r="S62">
        <f t="shared" si="3"/>
        <v>0</v>
      </c>
    </row>
    <row r="63" spans="1:19" x14ac:dyDescent="0.25">
      <c r="A63" t="s">
        <v>12</v>
      </c>
      <c r="B63">
        <f>SUMIFS('Summary Dataset'!$Y:$Y, 'Summary Dataset'!$AB:$AB, TRUE, 'Summary Dataset'!$B:$B, $A63)</f>
        <v>12</v>
      </c>
      <c r="C63">
        <f>SUMIFS('Summary Dataset'!$Y:$Y, 'Summary Dataset'!$AC:$AC, TRUE, 'Summary Dataset'!$B:$B, $A63)</f>
        <v>-3</v>
      </c>
      <c r="D63">
        <f>SUMIFS('Summary Dataset'!$Y:$Y, 'Summary Dataset'!$AD:$AD, TRUE, 'Summary Dataset'!$B:$B, $A63)</f>
        <v>0</v>
      </c>
      <c r="E63">
        <f>SUMIFS('Summary Dataset'!$Y:$Y, 'Summary Dataset'!$AE:$AE, TRUE, 'Summary Dataset'!$B:$B, $A63)</f>
        <v>0</v>
      </c>
      <c r="F63">
        <f>SUMIFS('Summary Dataset'!$Y:$Y, 'Summary Dataset'!$AF:$AF, TRUE, 'Summary Dataset'!$B:$B, $A63)</f>
        <v>0</v>
      </c>
      <c r="G63">
        <f>SUMIFS('Summary Dataset'!$Y:$Y, 'Summary Dataset'!$AG:$AG, TRUE, 'Summary Dataset'!$B:$B, $A63)</f>
        <v>0</v>
      </c>
      <c r="H63">
        <f>SUMIFS('Summary Dataset'!$Y:$Y, 'Summary Dataset'!$AH:$AH, TRUE, 'Summary Dataset'!$B:$B, $A63)</f>
        <v>0</v>
      </c>
      <c r="I63">
        <f>SUMIFS('Summary Dataset'!$Y:$Y, 'Summary Dataset'!$B:$B, $A63)</f>
        <v>9</v>
      </c>
      <c r="J63" t="s">
        <v>170</v>
      </c>
      <c r="K63">
        <f>SUMIFS('Summary Dataset'!$AA:$AA, 'Summary Dataset'!$AB:$AB, TRUE, 'Summary Dataset'!$B:$B, $A63)</f>
        <v>0</v>
      </c>
      <c r="L63">
        <f>SUMIFS('Summary Dataset'!$AA:$AA, 'Summary Dataset'!$AC:$AC, TRUE, 'Summary Dataset'!$B:$B, $A63)</f>
        <v>0</v>
      </c>
      <c r="M63">
        <f>SUMIFS('Summary Dataset'!$AA:$AA, 'Summary Dataset'!$AD:$AD, TRUE, 'Summary Dataset'!$B:$B, $A63)</f>
        <v>0</v>
      </c>
      <c r="N63">
        <f>SUMIFS('Summary Dataset'!$AA:$AA, 'Summary Dataset'!$AE:$AE, TRUE, 'Summary Dataset'!$B:$B, $A63)</f>
        <v>0</v>
      </c>
      <c r="O63">
        <f>SUMIFS('Summary Dataset'!$AA:$AA, 'Summary Dataset'!$AF:$AF, TRUE, 'Summary Dataset'!$B:$B, $A63)</f>
        <v>0</v>
      </c>
      <c r="P63">
        <f>SUMIFS('Summary Dataset'!$AA:$AA, 'Summary Dataset'!$AG:$AG, TRUE, 'Summary Dataset'!$B:$B, $A63)</f>
        <v>0</v>
      </c>
      <c r="Q63">
        <f>SUMIFS('Summary Dataset'!$AA:$AA, 'Summary Dataset'!$AH:$AH, TRUE, 'Summary Dataset'!$B:$B, $A63)</f>
        <v>0</v>
      </c>
      <c r="R63">
        <f t="shared" si="2"/>
        <v>0</v>
      </c>
      <c r="S63">
        <f t="shared" si="3"/>
        <v>0</v>
      </c>
    </row>
    <row r="64" spans="1:19" x14ac:dyDescent="0.25">
      <c r="A64" t="s">
        <v>32</v>
      </c>
      <c r="B64">
        <f>SUMIFS('Summary Dataset'!$Y:$Y, 'Summary Dataset'!$AB:$AB, TRUE, 'Summary Dataset'!$B:$B, $A64)</f>
        <v>10</v>
      </c>
      <c r="C64">
        <f>SUMIFS('Summary Dataset'!$Y:$Y, 'Summary Dataset'!$AC:$AC, TRUE, 'Summary Dataset'!$B:$B, $A64)</f>
        <v>0</v>
      </c>
      <c r="D64">
        <f>SUMIFS('Summary Dataset'!$Y:$Y, 'Summary Dataset'!$AD:$AD, TRUE, 'Summary Dataset'!$B:$B, $A64)</f>
        <v>0</v>
      </c>
      <c r="E64">
        <f>SUMIFS('Summary Dataset'!$Y:$Y, 'Summary Dataset'!$AE:$AE, TRUE, 'Summary Dataset'!$B:$B, $A64)</f>
        <v>0</v>
      </c>
      <c r="F64">
        <f>SUMIFS('Summary Dataset'!$Y:$Y, 'Summary Dataset'!$AF:$AF, TRUE, 'Summary Dataset'!$B:$B, $A64)</f>
        <v>0</v>
      </c>
      <c r="G64">
        <f>SUMIFS('Summary Dataset'!$Y:$Y, 'Summary Dataset'!$AG:$AG, TRUE, 'Summary Dataset'!$B:$B, $A64)</f>
        <v>0</v>
      </c>
      <c r="H64">
        <f>SUMIFS('Summary Dataset'!$Y:$Y, 'Summary Dataset'!$AH:$AH, TRUE, 'Summary Dataset'!$B:$B, $A64)</f>
        <v>0</v>
      </c>
      <c r="I64">
        <f>SUMIFS('Summary Dataset'!$Y:$Y, 'Summary Dataset'!$B:$B, $A64)</f>
        <v>10</v>
      </c>
      <c r="J64" t="s">
        <v>170</v>
      </c>
      <c r="K64">
        <f>SUMIFS('Summary Dataset'!$AA:$AA, 'Summary Dataset'!$AB:$AB, TRUE, 'Summary Dataset'!$B:$B, $A64)</f>
        <v>0</v>
      </c>
      <c r="L64">
        <f>SUMIFS('Summary Dataset'!$AA:$AA, 'Summary Dataset'!$AC:$AC, TRUE, 'Summary Dataset'!$B:$B, $A64)</f>
        <v>0</v>
      </c>
      <c r="M64">
        <f>SUMIFS('Summary Dataset'!$AA:$AA, 'Summary Dataset'!$AD:$AD, TRUE, 'Summary Dataset'!$B:$B, $A64)</f>
        <v>0</v>
      </c>
      <c r="N64">
        <f>SUMIFS('Summary Dataset'!$AA:$AA, 'Summary Dataset'!$AE:$AE, TRUE, 'Summary Dataset'!$B:$B, $A64)</f>
        <v>0</v>
      </c>
      <c r="O64">
        <f>SUMIFS('Summary Dataset'!$AA:$AA, 'Summary Dataset'!$AF:$AF, TRUE, 'Summary Dataset'!$B:$B, $A64)</f>
        <v>0</v>
      </c>
      <c r="P64">
        <f>SUMIFS('Summary Dataset'!$AA:$AA, 'Summary Dataset'!$AG:$AG, TRUE, 'Summary Dataset'!$B:$B, $A64)</f>
        <v>0</v>
      </c>
      <c r="Q64">
        <f>SUMIFS('Summary Dataset'!$AA:$AA, 'Summary Dataset'!$AH:$AH, TRUE, 'Summary Dataset'!$B:$B, $A64)</f>
        <v>0</v>
      </c>
      <c r="R64">
        <f t="shared" si="2"/>
        <v>0</v>
      </c>
      <c r="S64">
        <f t="shared" si="3"/>
        <v>0</v>
      </c>
    </row>
    <row r="65" spans="1:19" x14ac:dyDescent="0.25">
      <c r="A65" t="s">
        <v>154</v>
      </c>
      <c r="B65">
        <f>SUMIFS('Summary Dataset'!$Y:$Y, 'Summary Dataset'!$AB:$AB, TRUE, 'Summary Dataset'!$B:$B, $A65)</f>
        <v>10</v>
      </c>
      <c r="C65">
        <f>SUMIFS('Summary Dataset'!$Y:$Y, 'Summary Dataset'!$AC:$AC, TRUE, 'Summary Dataset'!$B:$B, $A65)</f>
        <v>0</v>
      </c>
      <c r="D65">
        <f>SUMIFS('Summary Dataset'!$Y:$Y, 'Summary Dataset'!$AD:$AD, TRUE, 'Summary Dataset'!$B:$B, $A65)</f>
        <v>0</v>
      </c>
      <c r="E65">
        <f>SUMIFS('Summary Dataset'!$Y:$Y, 'Summary Dataset'!$AE:$AE, TRUE, 'Summary Dataset'!$B:$B, $A65)</f>
        <v>0</v>
      </c>
      <c r="F65">
        <f>SUMIFS('Summary Dataset'!$Y:$Y, 'Summary Dataset'!$AF:$AF, TRUE, 'Summary Dataset'!$B:$B, $A65)</f>
        <v>0</v>
      </c>
      <c r="G65">
        <f>SUMIFS('Summary Dataset'!$Y:$Y, 'Summary Dataset'!$AG:$AG, TRUE, 'Summary Dataset'!$B:$B, $A65)</f>
        <v>0</v>
      </c>
      <c r="H65">
        <f>SUMIFS('Summary Dataset'!$Y:$Y, 'Summary Dataset'!$AH:$AH, TRUE, 'Summary Dataset'!$B:$B, $A65)</f>
        <v>0</v>
      </c>
      <c r="I65">
        <f>SUMIFS('Summary Dataset'!$Y:$Y, 'Summary Dataset'!$B:$B, $A65)</f>
        <v>10</v>
      </c>
      <c r="J65" t="s">
        <v>170</v>
      </c>
      <c r="K65">
        <f>SUMIFS('Summary Dataset'!$AA:$AA, 'Summary Dataset'!$AB:$AB, TRUE, 'Summary Dataset'!$B:$B, $A65)</f>
        <v>0</v>
      </c>
      <c r="L65">
        <f>SUMIFS('Summary Dataset'!$AA:$AA, 'Summary Dataset'!$AC:$AC, TRUE, 'Summary Dataset'!$B:$B, $A65)</f>
        <v>0</v>
      </c>
      <c r="M65">
        <f>SUMIFS('Summary Dataset'!$AA:$AA, 'Summary Dataset'!$AD:$AD, TRUE, 'Summary Dataset'!$B:$B, $A65)</f>
        <v>0</v>
      </c>
      <c r="N65">
        <f>SUMIFS('Summary Dataset'!$AA:$AA, 'Summary Dataset'!$AE:$AE, TRUE, 'Summary Dataset'!$B:$B, $A65)</f>
        <v>0</v>
      </c>
      <c r="O65">
        <f>SUMIFS('Summary Dataset'!$AA:$AA, 'Summary Dataset'!$AF:$AF, TRUE, 'Summary Dataset'!$B:$B, $A65)</f>
        <v>0</v>
      </c>
      <c r="P65">
        <f>SUMIFS('Summary Dataset'!$AA:$AA, 'Summary Dataset'!$AG:$AG, TRUE, 'Summary Dataset'!$B:$B, $A65)</f>
        <v>0</v>
      </c>
      <c r="Q65">
        <f>SUMIFS('Summary Dataset'!$AA:$AA, 'Summary Dataset'!$AH:$AH, TRUE, 'Summary Dataset'!$B:$B, $A65)</f>
        <v>0</v>
      </c>
      <c r="R65">
        <f t="shared" si="2"/>
        <v>0</v>
      </c>
      <c r="S65">
        <f t="shared" si="3"/>
        <v>0</v>
      </c>
    </row>
    <row r="66" spans="1:19" x14ac:dyDescent="0.25">
      <c r="A66" t="s">
        <v>30</v>
      </c>
      <c r="B66">
        <f>SUMIFS('Summary Dataset'!$Y:$Y, 'Summary Dataset'!$AB:$AB, TRUE, 'Summary Dataset'!$B:$B, $A66)</f>
        <v>7</v>
      </c>
      <c r="C66">
        <f>SUMIFS('Summary Dataset'!$Y:$Y, 'Summary Dataset'!$AC:$AC, TRUE, 'Summary Dataset'!$B:$B, $A66)</f>
        <v>0</v>
      </c>
      <c r="D66">
        <f>SUMIFS('Summary Dataset'!$Y:$Y, 'Summary Dataset'!$AD:$AD, TRUE, 'Summary Dataset'!$B:$B, $A66)</f>
        <v>0</v>
      </c>
      <c r="E66">
        <f>SUMIFS('Summary Dataset'!$Y:$Y, 'Summary Dataset'!$AE:$AE, TRUE, 'Summary Dataset'!$B:$B, $A66)</f>
        <v>0</v>
      </c>
      <c r="F66">
        <f>SUMIFS('Summary Dataset'!$Y:$Y, 'Summary Dataset'!$AF:$AF, TRUE, 'Summary Dataset'!$B:$B, $A66)</f>
        <v>0</v>
      </c>
      <c r="G66">
        <f>SUMIFS('Summary Dataset'!$Y:$Y, 'Summary Dataset'!$AG:$AG, TRUE, 'Summary Dataset'!$B:$B, $A66)</f>
        <v>0</v>
      </c>
      <c r="H66">
        <f>SUMIFS('Summary Dataset'!$Y:$Y, 'Summary Dataset'!$AH:$AH, TRUE, 'Summary Dataset'!$B:$B, $A66)</f>
        <v>0</v>
      </c>
      <c r="I66">
        <f>SUMIFS('Summary Dataset'!$Y:$Y, 'Summary Dataset'!$B:$B, $A66)</f>
        <v>7</v>
      </c>
      <c r="J66" t="s">
        <v>170</v>
      </c>
      <c r="K66">
        <f>SUMIFS('Summary Dataset'!$AA:$AA, 'Summary Dataset'!$AB:$AB, TRUE, 'Summary Dataset'!$B:$B, $A66)</f>
        <v>0</v>
      </c>
      <c r="L66">
        <f>SUMIFS('Summary Dataset'!$AA:$AA, 'Summary Dataset'!$AC:$AC, TRUE, 'Summary Dataset'!$B:$B, $A66)</f>
        <v>0</v>
      </c>
      <c r="M66">
        <f>SUMIFS('Summary Dataset'!$AA:$AA, 'Summary Dataset'!$AD:$AD, TRUE, 'Summary Dataset'!$B:$B, $A66)</f>
        <v>0</v>
      </c>
      <c r="N66">
        <f>SUMIFS('Summary Dataset'!$AA:$AA, 'Summary Dataset'!$AE:$AE, TRUE, 'Summary Dataset'!$B:$B, $A66)</f>
        <v>0</v>
      </c>
      <c r="O66">
        <f>SUMIFS('Summary Dataset'!$AA:$AA, 'Summary Dataset'!$AF:$AF, TRUE, 'Summary Dataset'!$B:$B, $A66)</f>
        <v>0</v>
      </c>
      <c r="P66">
        <f>SUMIFS('Summary Dataset'!$AA:$AA, 'Summary Dataset'!$AG:$AG, TRUE, 'Summary Dataset'!$B:$B, $A66)</f>
        <v>0</v>
      </c>
      <c r="Q66">
        <f>SUMIFS('Summary Dataset'!$AA:$AA, 'Summary Dataset'!$AH:$AH, TRUE, 'Summary Dataset'!$B:$B, $A66)</f>
        <v>0</v>
      </c>
      <c r="R66">
        <f t="shared" si="2"/>
        <v>0</v>
      </c>
      <c r="S66">
        <f t="shared" si="3"/>
        <v>0</v>
      </c>
    </row>
    <row r="67" spans="1:19" x14ac:dyDescent="0.25">
      <c r="A67" t="s">
        <v>115</v>
      </c>
      <c r="B67">
        <f>SUMIFS('Summary Dataset'!$Y:$Y, 'Summary Dataset'!$AB:$AB, TRUE, 'Summary Dataset'!$B:$B, $A67)</f>
        <v>7</v>
      </c>
      <c r="C67">
        <f>SUMIFS('Summary Dataset'!$Y:$Y, 'Summary Dataset'!$AC:$AC, TRUE, 'Summary Dataset'!$B:$B, $A67)</f>
        <v>0</v>
      </c>
      <c r="D67">
        <f>SUMIFS('Summary Dataset'!$Y:$Y, 'Summary Dataset'!$AD:$AD, TRUE, 'Summary Dataset'!$B:$B, $A67)</f>
        <v>0</v>
      </c>
      <c r="E67">
        <f>SUMIFS('Summary Dataset'!$Y:$Y, 'Summary Dataset'!$AE:$AE, TRUE, 'Summary Dataset'!$B:$B, $A67)</f>
        <v>0</v>
      </c>
      <c r="F67">
        <f>SUMIFS('Summary Dataset'!$Y:$Y, 'Summary Dataset'!$AF:$AF, TRUE, 'Summary Dataset'!$B:$B, $A67)</f>
        <v>0</v>
      </c>
      <c r="G67">
        <f>SUMIFS('Summary Dataset'!$Y:$Y, 'Summary Dataset'!$AG:$AG, TRUE, 'Summary Dataset'!$B:$B, $A67)</f>
        <v>0</v>
      </c>
      <c r="H67">
        <f>SUMIFS('Summary Dataset'!$Y:$Y, 'Summary Dataset'!$AH:$AH, TRUE, 'Summary Dataset'!$B:$B, $A67)</f>
        <v>0</v>
      </c>
      <c r="I67">
        <f>SUMIFS('Summary Dataset'!$Y:$Y, 'Summary Dataset'!$B:$B, $A67)</f>
        <v>7</v>
      </c>
      <c r="J67" t="s">
        <v>170</v>
      </c>
      <c r="K67">
        <f>SUMIFS('Summary Dataset'!$AA:$AA, 'Summary Dataset'!$AB:$AB, TRUE, 'Summary Dataset'!$B:$B, $A67)</f>
        <v>0</v>
      </c>
      <c r="L67">
        <f>SUMIFS('Summary Dataset'!$AA:$AA, 'Summary Dataset'!$AC:$AC, TRUE, 'Summary Dataset'!$B:$B, $A67)</f>
        <v>0</v>
      </c>
      <c r="M67">
        <f>SUMIFS('Summary Dataset'!$AA:$AA, 'Summary Dataset'!$AD:$AD, TRUE, 'Summary Dataset'!$B:$B, $A67)</f>
        <v>0</v>
      </c>
      <c r="N67">
        <f>SUMIFS('Summary Dataset'!$AA:$AA, 'Summary Dataset'!$AE:$AE, TRUE, 'Summary Dataset'!$B:$B, $A67)</f>
        <v>0</v>
      </c>
      <c r="O67">
        <f>SUMIFS('Summary Dataset'!$AA:$AA, 'Summary Dataset'!$AF:$AF, TRUE, 'Summary Dataset'!$B:$B, $A67)</f>
        <v>0</v>
      </c>
      <c r="P67">
        <f>SUMIFS('Summary Dataset'!$AA:$AA, 'Summary Dataset'!$AG:$AG, TRUE, 'Summary Dataset'!$B:$B, $A67)</f>
        <v>0</v>
      </c>
      <c r="Q67">
        <f>SUMIFS('Summary Dataset'!$AA:$AA, 'Summary Dataset'!$AH:$AH, TRUE, 'Summary Dataset'!$B:$B, $A67)</f>
        <v>0</v>
      </c>
      <c r="R67">
        <f t="shared" ref="R67:R98" si="4">SUM(K67:Q67)</f>
        <v>0</v>
      </c>
      <c r="S67">
        <f t="shared" ref="S67:S93" si="5">MAX(K67:Q67)</f>
        <v>0</v>
      </c>
    </row>
    <row r="68" spans="1:19" x14ac:dyDescent="0.25">
      <c r="A68" t="s">
        <v>23</v>
      </c>
      <c r="B68">
        <f>SUMIFS('Summary Dataset'!$Y:$Y, 'Summary Dataset'!$AB:$AB, TRUE, 'Summary Dataset'!$B:$B, $A68)</f>
        <v>6</v>
      </c>
      <c r="C68">
        <f>SUMIFS('Summary Dataset'!$Y:$Y, 'Summary Dataset'!$AC:$AC, TRUE, 'Summary Dataset'!$B:$B, $A68)</f>
        <v>0</v>
      </c>
      <c r="D68">
        <f>SUMIFS('Summary Dataset'!$Y:$Y, 'Summary Dataset'!$AD:$AD, TRUE, 'Summary Dataset'!$B:$B, $A68)</f>
        <v>0</v>
      </c>
      <c r="E68">
        <f>SUMIFS('Summary Dataset'!$Y:$Y, 'Summary Dataset'!$AE:$AE, TRUE, 'Summary Dataset'!$B:$B, $A68)</f>
        <v>0</v>
      </c>
      <c r="F68">
        <f>SUMIFS('Summary Dataset'!$Y:$Y, 'Summary Dataset'!$AF:$AF, TRUE, 'Summary Dataset'!$B:$B, $A68)</f>
        <v>0</v>
      </c>
      <c r="G68">
        <f>SUMIFS('Summary Dataset'!$Y:$Y, 'Summary Dataset'!$AG:$AG, TRUE, 'Summary Dataset'!$B:$B, $A68)</f>
        <v>0</v>
      </c>
      <c r="H68">
        <f>SUMIFS('Summary Dataset'!$Y:$Y, 'Summary Dataset'!$AH:$AH, TRUE, 'Summary Dataset'!$B:$B, $A68)</f>
        <v>0</v>
      </c>
      <c r="I68">
        <f>SUMIFS('Summary Dataset'!$Y:$Y, 'Summary Dataset'!$B:$B, $A68)</f>
        <v>6</v>
      </c>
      <c r="J68" t="s">
        <v>170</v>
      </c>
      <c r="K68">
        <f>SUMIFS('Summary Dataset'!$AA:$AA, 'Summary Dataset'!$AB:$AB, TRUE, 'Summary Dataset'!$B:$B, $A68)</f>
        <v>0</v>
      </c>
      <c r="L68">
        <f>SUMIFS('Summary Dataset'!$AA:$AA, 'Summary Dataset'!$AC:$AC, TRUE, 'Summary Dataset'!$B:$B, $A68)</f>
        <v>0</v>
      </c>
      <c r="M68">
        <f>SUMIFS('Summary Dataset'!$AA:$AA, 'Summary Dataset'!$AD:$AD, TRUE, 'Summary Dataset'!$B:$B, $A68)</f>
        <v>0</v>
      </c>
      <c r="N68">
        <f>SUMIFS('Summary Dataset'!$AA:$AA, 'Summary Dataset'!$AE:$AE, TRUE, 'Summary Dataset'!$B:$B, $A68)</f>
        <v>0</v>
      </c>
      <c r="O68">
        <f>SUMIFS('Summary Dataset'!$AA:$AA, 'Summary Dataset'!$AF:$AF, TRUE, 'Summary Dataset'!$B:$B, $A68)</f>
        <v>0</v>
      </c>
      <c r="P68">
        <f>SUMIFS('Summary Dataset'!$AA:$AA, 'Summary Dataset'!$AG:$AG, TRUE, 'Summary Dataset'!$B:$B, $A68)</f>
        <v>0</v>
      </c>
      <c r="Q68">
        <f>SUMIFS('Summary Dataset'!$AA:$AA, 'Summary Dataset'!$AH:$AH, TRUE, 'Summary Dataset'!$B:$B, $A68)</f>
        <v>0</v>
      </c>
      <c r="R68">
        <f t="shared" si="4"/>
        <v>0</v>
      </c>
      <c r="S68">
        <f t="shared" si="5"/>
        <v>0</v>
      </c>
    </row>
    <row r="69" spans="1:19" x14ac:dyDescent="0.25">
      <c r="A69" t="s">
        <v>111</v>
      </c>
      <c r="B69">
        <f>SUMIFS('Summary Dataset'!$Y:$Y, 'Summary Dataset'!$AB:$AB, TRUE, 'Summary Dataset'!$B:$B, $A69)</f>
        <v>6</v>
      </c>
      <c r="C69">
        <f>SUMIFS('Summary Dataset'!$Y:$Y, 'Summary Dataset'!$AC:$AC, TRUE, 'Summary Dataset'!$B:$B, $A69)</f>
        <v>0</v>
      </c>
      <c r="D69">
        <f>SUMIFS('Summary Dataset'!$Y:$Y, 'Summary Dataset'!$AD:$AD, TRUE, 'Summary Dataset'!$B:$B, $A69)</f>
        <v>0</v>
      </c>
      <c r="E69">
        <f>SUMIFS('Summary Dataset'!$Y:$Y, 'Summary Dataset'!$AE:$AE, TRUE, 'Summary Dataset'!$B:$B, $A69)</f>
        <v>0</v>
      </c>
      <c r="F69">
        <f>SUMIFS('Summary Dataset'!$Y:$Y, 'Summary Dataset'!$AF:$AF, TRUE, 'Summary Dataset'!$B:$B, $A69)</f>
        <v>0</v>
      </c>
      <c r="G69">
        <f>SUMIFS('Summary Dataset'!$Y:$Y, 'Summary Dataset'!$AG:$AG, TRUE, 'Summary Dataset'!$B:$B, $A69)</f>
        <v>0</v>
      </c>
      <c r="H69">
        <f>SUMIFS('Summary Dataset'!$Y:$Y, 'Summary Dataset'!$AH:$AH, TRUE, 'Summary Dataset'!$B:$B, $A69)</f>
        <v>0</v>
      </c>
      <c r="I69">
        <f>SUMIFS('Summary Dataset'!$Y:$Y, 'Summary Dataset'!$B:$B, $A69)</f>
        <v>6</v>
      </c>
      <c r="J69" t="s">
        <v>170</v>
      </c>
      <c r="K69">
        <f>SUMIFS('Summary Dataset'!$AA:$AA, 'Summary Dataset'!$AB:$AB, TRUE, 'Summary Dataset'!$B:$B, $A69)</f>
        <v>0</v>
      </c>
      <c r="L69">
        <f>SUMIFS('Summary Dataset'!$AA:$AA, 'Summary Dataset'!$AC:$AC, TRUE, 'Summary Dataset'!$B:$B, $A69)</f>
        <v>0</v>
      </c>
      <c r="M69">
        <f>SUMIFS('Summary Dataset'!$AA:$AA, 'Summary Dataset'!$AD:$AD, TRUE, 'Summary Dataset'!$B:$B, $A69)</f>
        <v>0</v>
      </c>
      <c r="N69">
        <f>SUMIFS('Summary Dataset'!$AA:$AA, 'Summary Dataset'!$AE:$AE, TRUE, 'Summary Dataset'!$B:$B, $A69)</f>
        <v>0</v>
      </c>
      <c r="O69">
        <f>SUMIFS('Summary Dataset'!$AA:$AA, 'Summary Dataset'!$AF:$AF, TRUE, 'Summary Dataset'!$B:$B, $A69)</f>
        <v>0</v>
      </c>
      <c r="P69">
        <f>SUMIFS('Summary Dataset'!$AA:$AA, 'Summary Dataset'!$AG:$AG, TRUE, 'Summary Dataset'!$B:$B, $A69)</f>
        <v>0</v>
      </c>
      <c r="Q69">
        <f>SUMIFS('Summary Dataset'!$AA:$AA, 'Summary Dataset'!$AH:$AH, TRUE, 'Summary Dataset'!$B:$B, $A69)</f>
        <v>0</v>
      </c>
      <c r="R69">
        <f t="shared" si="4"/>
        <v>0</v>
      </c>
      <c r="S69">
        <f t="shared" si="5"/>
        <v>0</v>
      </c>
    </row>
    <row r="70" spans="1:19" x14ac:dyDescent="0.25">
      <c r="A70" t="s">
        <v>20</v>
      </c>
      <c r="B70">
        <f>SUMIFS('Summary Dataset'!$Y:$Y, 'Summary Dataset'!$AB:$AB, TRUE, 'Summary Dataset'!$B:$B, $A70)</f>
        <v>4</v>
      </c>
      <c r="C70">
        <f>SUMIFS('Summary Dataset'!$Y:$Y, 'Summary Dataset'!$AC:$AC, TRUE, 'Summary Dataset'!$B:$B, $A70)</f>
        <v>0</v>
      </c>
      <c r="D70">
        <f>SUMIFS('Summary Dataset'!$Y:$Y, 'Summary Dataset'!$AD:$AD, TRUE, 'Summary Dataset'!$B:$B, $A70)</f>
        <v>0</v>
      </c>
      <c r="E70">
        <f>SUMIFS('Summary Dataset'!$Y:$Y, 'Summary Dataset'!$AE:$AE, TRUE, 'Summary Dataset'!$B:$B, $A70)</f>
        <v>0</v>
      </c>
      <c r="F70">
        <f>SUMIFS('Summary Dataset'!$Y:$Y, 'Summary Dataset'!$AF:$AF, TRUE, 'Summary Dataset'!$B:$B, $A70)</f>
        <v>0</v>
      </c>
      <c r="G70">
        <f>SUMIFS('Summary Dataset'!$Y:$Y, 'Summary Dataset'!$AG:$AG, TRUE, 'Summary Dataset'!$B:$B, $A70)</f>
        <v>0</v>
      </c>
      <c r="H70">
        <f>SUMIFS('Summary Dataset'!$Y:$Y, 'Summary Dataset'!$AH:$AH, TRUE, 'Summary Dataset'!$B:$B, $A70)</f>
        <v>0</v>
      </c>
      <c r="I70">
        <f>SUMIFS('Summary Dataset'!$Y:$Y, 'Summary Dataset'!$B:$B, $A70)</f>
        <v>4</v>
      </c>
      <c r="J70" t="s">
        <v>170</v>
      </c>
      <c r="K70">
        <f>SUMIFS('Summary Dataset'!$AA:$AA, 'Summary Dataset'!$AB:$AB, TRUE, 'Summary Dataset'!$B:$B, $A70)</f>
        <v>0</v>
      </c>
      <c r="L70">
        <f>SUMIFS('Summary Dataset'!$AA:$AA, 'Summary Dataset'!$AC:$AC, TRUE, 'Summary Dataset'!$B:$B, $A70)</f>
        <v>0</v>
      </c>
      <c r="M70">
        <f>SUMIFS('Summary Dataset'!$AA:$AA, 'Summary Dataset'!$AD:$AD, TRUE, 'Summary Dataset'!$B:$B, $A70)</f>
        <v>0</v>
      </c>
      <c r="N70">
        <f>SUMIFS('Summary Dataset'!$AA:$AA, 'Summary Dataset'!$AE:$AE, TRUE, 'Summary Dataset'!$B:$B, $A70)</f>
        <v>0</v>
      </c>
      <c r="O70">
        <f>SUMIFS('Summary Dataset'!$AA:$AA, 'Summary Dataset'!$AF:$AF, TRUE, 'Summary Dataset'!$B:$B, $A70)</f>
        <v>0</v>
      </c>
      <c r="P70">
        <f>SUMIFS('Summary Dataset'!$AA:$AA, 'Summary Dataset'!$AG:$AG, TRUE, 'Summary Dataset'!$B:$B, $A70)</f>
        <v>0</v>
      </c>
      <c r="Q70">
        <f>SUMIFS('Summary Dataset'!$AA:$AA, 'Summary Dataset'!$AH:$AH, TRUE, 'Summary Dataset'!$B:$B, $A70)</f>
        <v>0</v>
      </c>
      <c r="R70">
        <f t="shared" si="4"/>
        <v>0</v>
      </c>
      <c r="S70">
        <f t="shared" si="5"/>
        <v>0</v>
      </c>
    </row>
    <row r="71" spans="1:19" x14ac:dyDescent="0.25">
      <c r="A71" t="s">
        <v>26</v>
      </c>
      <c r="B71">
        <f>SUMIFS('Summary Dataset'!$Y:$Y, 'Summary Dataset'!$AB:$AB, TRUE, 'Summary Dataset'!$B:$B, $A71)</f>
        <v>4</v>
      </c>
      <c r="C71">
        <f>SUMIFS('Summary Dataset'!$Y:$Y, 'Summary Dataset'!$AC:$AC, TRUE, 'Summary Dataset'!$B:$B, $A71)</f>
        <v>0</v>
      </c>
      <c r="D71">
        <f>SUMIFS('Summary Dataset'!$Y:$Y, 'Summary Dataset'!$AD:$AD, TRUE, 'Summary Dataset'!$B:$B, $A71)</f>
        <v>0</v>
      </c>
      <c r="E71">
        <f>SUMIFS('Summary Dataset'!$Y:$Y, 'Summary Dataset'!$AE:$AE, TRUE, 'Summary Dataset'!$B:$B, $A71)</f>
        <v>0</v>
      </c>
      <c r="F71">
        <f>SUMIFS('Summary Dataset'!$Y:$Y, 'Summary Dataset'!$AF:$AF, TRUE, 'Summary Dataset'!$B:$B, $A71)</f>
        <v>0</v>
      </c>
      <c r="G71">
        <f>SUMIFS('Summary Dataset'!$Y:$Y, 'Summary Dataset'!$AG:$AG, TRUE, 'Summary Dataset'!$B:$B, $A71)</f>
        <v>0</v>
      </c>
      <c r="H71">
        <f>SUMIFS('Summary Dataset'!$Y:$Y, 'Summary Dataset'!$AH:$AH, TRUE, 'Summary Dataset'!$B:$B, $A71)</f>
        <v>0</v>
      </c>
      <c r="I71">
        <f>SUMIFS('Summary Dataset'!$Y:$Y, 'Summary Dataset'!$B:$B, $A71)</f>
        <v>4</v>
      </c>
      <c r="J71" t="s">
        <v>170</v>
      </c>
      <c r="K71">
        <f>SUMIFS('Summary Dataset'!$AA:$AA, 'Summary Dataset'!$AB:$AB, TRUE, 'Summary Dataset'!$B:$B, $A71)</f>
        <v>0</v>
      </c>
      <c r="L71">
        <f>SUMIFS('Summary Dataset'!$AA:$AA, 'Summary Dataset'!$AC:$AC, TRUE, 'Summary Dataset'!$B:$B, $A71)</f>
        <v>0</v>
      </c>
      <c r="M71">
        <f>SUMIFS('Summary Dataset'!$AA:$AA, 'Summary Dataset'!$AD:$AD, TRUE, 'Summary Dataset'!$B:$B, $A71)</f>
        <v>0</v>
      </c>
      <c r="N71">
        <f>SUMIFS('Summary Dataset'!$AA:$AA, 'Summary Dataset'!$AE:$AE, TRUE, 'Summary Dataset'!$B:$B, $A71)</f>
        <v>0</v>
      </c>
      <c r="O71">
        <f>SUMIFS('Summary Dataset'!$AA:$AA, 'Summary Dataset'!$AF:$AF, TRUE, 'Summary Dataset'!$B:$B, $A71)</f>
        <v>0</v>
      </c>
      <c r="P71">
        <f>SUMIFS('Summary Dataset'!$AA:$AA, 'Summary Dataset'!$AG:$AG, TRUE, 'Summary Dataset'!$B:$B, $A71)</f>
        <v>0</v>
      </c>
      <c r="Q71">
        <f>SUMIFS('Summary Dataset'!$AA:$AA, 'Summary Dataset'!$AH:$AH, TRUE, 'Summary Dataset'!$B:$B, $A71)</f>
        <v>0</v>
      </c>
      <c r="R71">
        <f t="shared" si="4"/>
        <v>0</v>
      </c>
      <c r="S71">
        <f t="shared" si="5"/>
        <v>0</v>
      </c>
    </row>
    <row r="72" spans="1:19" x14ac:dyDescent="0.25">
      <c r="A72" t="s">
        <v>13</v>
      </c>
      <c r="B72">
        <f>SUMIFS('Summary Dataset'!$Y:$Y, 'Summary Dataset'!$AB:$AB, TRUE, 'Summary Dataset'!$B:$B, $A72)</f>
        <v>4</v>
      </c>
      <c r="C72">
        <f>SUMIFS('Summary Dataset'!$Y:$Y, 'Summary Dataset'!$AC:$AC, TRUE, 'Summary Dataset'!$B:$B, $A72)</f>
        <v>0</v>
      </c>
      <c r="D72">
        <f>SUMIFS('Summary Dataset'!$Y:$Y, 'Summary Dataset'!$AD:$AD, TRUE, 'Summary Dataset'!$B:$B, $A72)</f>
        <v>0</v>
      </c>
      <c r="E72">
        <f>SUMIFS('Summary Dataset'!$Y:$Y, 'Summary Dataset'!$AE:$AE, TRUE, 'Summary Dataset'!$B:$B, $A72)</f>
        <v>0</v>
      </c>
      <c r="F72">
        <f>SUMIFS('Summary Dataset'!$Y:$Y, 'Summary Dataset'!$AF:$AF, TRUE, 'Summary Dataset'!$B:$B, $A72)</f>
        <v>0</v>
      </c>
      <c r="G72">
        <f>SUMIFS('Summary Dataset'!$Y:$Y, 'Summary Dataset'!$AG:$AG, TRUE, 'Summary Dataset'!$B:$B, $A72)</f>
        <v>0</v>
      </c>
      <c r="H72">
        <f>SUMIFS('Summary Dataset'!$Y:$Y, 'Summary Dataset'!$AH:$AH, TRUE, 'Summary Dataset'!$B:$B, $A72)</f>
        <v>0</v>
      </c>
      <c r="I72">
        <f>SUMIFS('Summary Dataset'!$Y:$Y, 'Summary Dataset'!$B:$B, $A72)</f>
        <v>4</v>
      </c>
      <c r="J72" t="s">
        <v>170</v>
      </c>
      <c r="K72">
        <f>SUMIFS('Summary Dataset'!$AA:$AA, 'Summary Dataset'!$AB:$AB, TRUE, 'Summary Dataset'!$B:$B, $A72)</f>
        <v>0</v>
      </c>
      <c r="L72">
        <f>SUMIFS('Summary Dataset'!$AA:$AA, 'Summary Dataset'!$AC:$AC, TRUE, 'Summary Dataset'!$B:$B, $A72)</f>
        <v>0</v>
      </c>
      <c r="M72">
        <f>SUMIFS('Summary Dataset'!$AA:$AA, 'Summary Dataset'!$AD:$AD, TRUE, 'Summary Dataset'!$B:$B, $A72)</f>
        <v>0</v>
      </c>
      <c r="N72">
        <f>SUMIFS('Summary Dataset'!$AA:$AA, 'Summary Dataset'!$AE:$AE, TRUE, 'Summary Dataset'!$B:$B, $A72)</f>
        <v>0</v>
      </c>
      <c r="O72">
        <f>SUMIFS('Summary Dataset'!$AA:$AA, 'Summary Dataset'!$AF:$AF, TRUE, 'Summary Dataset'!$B:$B, $A72)</f>
        <v>0</v>
      </c>
      <c r="P72">
        <f>SUMIFS('Summary Dataset'!$AA:$AA, 'Summary Dataset'!$AG:$AG, TRUE, 'Summary Dataset'!$B:$B, $A72)</f>
        <v>0</v>
      </c>
      <c r="Q72">
        <f>SUMIFS('Summary Dataset'!$AA:$AA, 'Summary Dataset'!$AH:$AH, TRUE, 'Summary Dataset'!$B:$B, $A72)</f>
        <v>0</v>
      </c>
      <c r="R72">
        <f t="shared" si="4"/>
        <v>0</v>
      </c>
      <c r="S72">
        <f t="shared" si="5"/>
        <v>0</v>
      </c>
    </row>
    <row r="73" spans="1:19" x14ac:dyDescent="0.25">
      <c r="A73" t="s">
        <v>25</v>
      </c>
      <c r="B73">
        <f>SUMIFS('Summary Dataset'!$Y:$Y, 'Summary Dataset'!$AB:$AB, TRUE, 'Summary Dataset'!$B:$B, $A73)</f>
        <v>3</v>
      </c>
      <c r="C73">
        <f>SUMIFS('Summary Dataset'!$Y:$Y, 'Summary Dataset'!$AC:$AC, TRUE, 'Summary Dataset'!$B:$B, $A73)</f>
        <v>0</v>
      </c>
      <c r="D73">
        <f>SUMIFS('Summary Dataset'!$Y:$Y, 'Summary Dataset'!$AD:$AD, TRUE, 'Summary Dataset'!$B:$B, $A73)</f>
        <v>0</v>
      </c>
      <c r="E73">
        <f>SUMIFS('Summary Dataset'!$Y:$Y, 'Summary Dataset'!$AE:$AE, TRUE, 'Summary Dataset'!$B:$B, $A73)</f>
        <v>0</v>
      </c>
      <c r="F73">
        <f>SUMIFS('Summary Dataset'!$Y:$Y, 'Summary Dataset'!$AF:$AF, TRUE, 'Summary Dataset'!$B:$B, $A73)</f>
        <v>0</v>
      </c>
      <c r="G73">
        <f>SUMIFS('Summary Dataset'!$Y:$Y, 'Summary Dataset'!$AG:$AG, TRUE, 'Summary Dataset'!$B:$B, $A73)</f>
        <v>0</v>
      </c>
      <c r="H73">
        <f>SUMIFS('Summary Dataset'!$Y:$Y, 'Summary Dataset'!$AH:$AH, TRUE, 'Summary Dataset'!$B:$B, $A73)</f>
        <v>0</v>
      </c>
      <c r="I73">
        <f>SUMIFS('Summary Dataset'!$Y:$Y, 'Summary Dataset'!$B:$B, $A73)</f>
        <v>3</v>
      </c>
      <c r="J73" t="s">
        <v>170</v>
      </c>
      <c r="K73">
        <f>SUMIFS('Summary Dataset'!$AA:$AA, 'Summary Dataset'!$AB:$AB, TRUE, 'Summary Dataset'!$B:$B, $A73)</f>
        <v>0</v>
      </c>
      <c r="L73">
        <f>SUMIFS('Summary Dataset'!$AA:$AA, 'Summary Dataset'!$AC:$AC, TRUE, 'Summary Dataset'!$B:$B, $A73)</f>
        <v>0</v>
      </c>
      <c r="M73">
        <f>SUMIFS('Summary Dataset'!$AA:$AA, 'Summary Dataset'!$AD:$AD, TRUE, 'Summary Dataset'!$B:$B, $A73)</f>
        <v>0</v>
      </c>
      <c r="N73">
        <f>SUMIFS('Summary Dataset'!$AA:$AA, 'Summary Dataset'!$AE:$AE, TRUE, 'Summary Dataset'!$B:$B, $A73)</f>
        <v>0</v>
      </c>
      <c r="O73">
        <f>SUMIFS('Summary Dataset'!$AA:$AA, 'Summary Dataset'!$AF:$AF, TRUE, 'Summary Dataset'!$B:$B, $A73)</f>
        <v>0</v>
      </c>
      <c r="P73">
        <f>SUMIFS('Summary Dataset'!$AA:$AA, 'Summary Dataset'!$AG:$AG, TRUE, 'Summary Dataset'!$B:$B, $A73)</f>
        <v>0</v>
      </c>
      <c r="Q73">
        <f>SUMIFS('Summary Dataset'!$AA:$AA, 'Summary Dataset'!$AH:$AH, TRUE, 'Summary Dataset'!$B:$B, $A73)</f>
        <v>0</v>
      </c>
      <c r="R73">
        <f t="shared" si="4"/>
        <v>0</v>
      </c>
      <c r="S73">
        <f t="shared" si="5"/>
        <v>0</v>
      </c>
    </row>
    <row r="74" spans="1:19" x14ac:dyDescent="0.25">
      <c r="A74" t="s">
        <v>29</v>
      </c>
      <c r="B74">
        <f>SUMIFS('Summary Dataset'!$Y:$Y, 'Summary Dataset'!$AB:$AB, TRUE, 'Summary Dataset'!$B:$B, $A74)</f>
        <v>1</v>
      </c>
      <c r="C74">
        <f>SUMIFS('Summary Dataset'!$Y:$Y, 'Summary Dataset'!$AC:$AC, TRUE, 'Summary Dataset'!$B:$B, $A74)</f>
        <v>0</v>
      </c>
      <c r="D74">
        <f>SUMIFS('Summary Dataset'!$Y:$Y, 'Summary Dataset'!$AD:$AD, TRUE, 'Summary Dataset'!$B:$B, $A74)</f>
        <v>0</v>
      </c>
      <c r="E74">
        <f>SUMIFS('Summary Dataset'!$Y:$Y, 'Summary Dataset'!$AE:$AE, TRUE, 'Summary Dataset'!$B:$B, $A74)</f>
        <v>0</v>
      </c>
      <c r="F74">
        <f>SUMIFS('Summary Dataset'!$Y:$Y, 'Summary Dataset'!$AF:$AF, TRUE, 'Summary Dataset'!$B:$B, $A74)</f>
        <v>0</v>
      </c>
      <c r="G74">
        <f>SUMIFS('Summary Dataset'!$Y:$Y, 'Summary Dataset'!$AG:$AG, TRUE, 'Summary Dataset'!$B:$B, $A74)</f>
        <v>0</v>
      </c>
      <c r="H74">
        <f>SUMIFS('Summary Dataset'!$Y:$Y, 'Summary Dataset'!$AH:$AH, TRUE, 'Summary Dataset'!$B:$B, $A74)</f>
        <v>0</v>
      </c>
      <c r="I74">
        <f>SUMIFS('Summary Dataset'!$Y:$Y, 'Summary Dataset'!$B:$B, $A74)</f>
        <v>1</v>
      </c>
      <c r="J74" t="s">
        <v>170</v>
      </c>
      <c r="K74">
        <f>SUMIFS('Summary Dataset'!$AA:$AA, 'Summary Dataset'!$AB:$AB, TRUE, 'Summary Dataset'!$B:$B, $A74)</f>
        <v>0</v>
      </c>
      <c r="L74">
        <f>SUMIFS('Summary Dataset'!$AA:$AA, 'Summary Dataset'!$AC:$AC, TRUE, 'Summary Dataset'!$B:$B, $A74)</f>
        <v>0</v>
      </c>
      <c r="M74">
        <f>SUMIFS('Summary Dataset'!$AA:$AA, 'Summary Dataset'!$AD:$AD, TRUE, 'Summary Dataset'!$B:$B, $A74)</f>
        <v>0</v>
      </c>
      <c r="N74">
        <f>SUMIFS('Summary Dataset'!$AA:$AA, 'Summary Dataset'!$AE:$AE, TRUE, 'Summary Dataset'!$B:$B, $A74)</f>
        <v>0</v>
      </c>
      <c r="O74">
        <f>SUMIFS('Summary Dataset'!$AA:$AA, 'Summary Dataset'!$AF:$AF, TRUE, 'Summary Dataset'!$B:$B, $A74)</f>
        <v>0</v>
      </c>
      <c r="P74">
        <f>SUMIFS('Summary Dataset'!$AA:$AA, 'Summary Dataset'!$AG:$AG, TRUE, 'Summary Dataset'!$B:$B, $A74)</f>
        <v>0</v>
      </c>
      <c r="Q74">
        <f>SUMIFS('Summary Dataset'!$AA:$AA, 'Summary Dataset'!$AH:$AH, TRUE, 'Summary Dataset'!$B:$B, $A74)</f>
        <v>0</v>
      </c>
      <c r="R74">
        <f t="shared" si="4"/>
        <v>0</v>
      </c>
      <c r="S74">
        <f t="shared" si="5"/>
        <v>0</v>
      </c>
    </row>
    <row r="75" spans="1:19" x14ac:dyDescent="0.25">
      <c r="A75" t="s">
        <v>91</v>
      </c>
      <c r="B75">
        <f>SUMIFS('Summary Dataset'!$Y:$Y, 'Summary Dataset'!$AB:$AB, TRUE, 'Summary Dataset'!$B:$B, $A75)</f>
        <v>0</v>
      </c>
      <c r="C75">
        <f>SUMIFS('Summary Dataset'!$Y:$Y, 'Summary Dataset'!$AC:$AC, TRUE, 'Summary Dataset'!$B:$B, $A75)</f>
        <v>0</v>
      </c>
      <c r="D75">
        <f>SUMIFS('Summary Dataset'!$Y:$Y, 'Summary Dataset'!$AD:$AD, TRUE, 'Summary Dataset'!$B:$B, $A75)</f>
        <v>0</v>
      </c>
      <c r="E75">
        <f>SUMIFS('Summary Dataset'!$Y:$Y, 'Summary Dataset'!$AE:$AE, TRUE, 'Summary Dataset'!$B:$B, $A75)</f>
        <v>0</v>
      </c>
      <c r="F75">
        <f>SUMIFS('Summary Dataset'!$Y:$Y, 'Summary Dataset'!$AF:$AF, TRUE, 'Summary Dataset'!$B:$B, $A75)</f>
        <v>0</v>
      </c>
      <c r="G75">
        <f>SUMIFS('Summary Dataset'!$Y:$Y, 'Summary Dataset'!$AG:$AG, TRUE, 'Summary Dataset'!$B:$B, $A75)</f>
        <v>0</v>
      </c>
      <c r="H75">
        <f>SUMIFS('Summary Dataset'!$Y:$Y, 'Summary Dataset'!$AH:$AH, TRUE, 'Summary Dataset'!$B:$B, $A75)</f>
        <v>6</v>
      </c>
      <c r="I75">
        <f>SUMIFS('Summary Dataset'!$Y:$Y, 'Summary Dataset'!$B:$B, $A75)</f>
        <v>6</v>
      </c>
      <c r="J75" t="s">
        <v>170</v>
      </c>
      <c r="K75">
        <f>SUMIFS('Summary Dataset'!$AA:$AA, 'Summary Dataset'!$AB:$AB, TRUE, 'Summary Dataset'!$B:$B, $A75)</f>
        <v>0</v>
      </c>
      <c r="L75">
        <f>SUMIFS('Summary Dataset'!$AA:$AA, 'Summary Dataset'!$AC:$AC, TRUE, 'Summary Dataset'!$B:$B, $A75)</f>
        <v>0</v>
      </c>
      <c r="M75">
        <f>SUMIFS('Summary Dataset'!$AA:$AA, 'Summary Dataset'!$AD:$AD, TRUE, 'Summary Dataset'!$B:$B, $A75)</f>
        <v>0</v>
      </c>
      <c r="N75">
        <f>SUMIFS('Summary Dataset'!$AA:$AA, 'Summary Dataset'!$AE:$AE, TRUE, 'Summary Dataset'!$B:$B, $A75)</f>
        <v>0</v>
      </c>
      <c r="O75">
        <f>SUMIFS('Summary Dataset'!$AA:$AA, 'Summary Dataset'!$AF:$AF, TRUE, 'Summary Dataset'!$B:$B, $A75)</f>
        <v>0</v>
      </c>
      <c r="P75">
        <f>SUMIFS('Summary Dataset'!$AA:$AA, 'Summary Dataset'!$AG:$AG, TRUE, 'Summary Dataset'!$B:$B, $A75)</f>
        <v>0</v>
      </c>
      <c r="Q75">
        <f>SUMIFS('Summary Dataset'!$AA:$AA, 'Summary Dataset'!$AH:$AH, TRUE, 'Summary Dataset'!$B:$B, $A75)</f>
        <v>0</v>
      </c>
      <c r="R75">
        <f t="shared" si="4"/>
        <v>0</v>
      </c>
      <c r="S75">
        <f t="shared" si="5"/>
        <v>0</v>
      </c>
    </row>
    <row r="76" spans="1:19" x14ac:dyDescent="0.25">
      <c r="A76" t="s">
        <v>88</v>
      </c>
      <c r="B76">
        <f>SUMIFS('Summary Dataset'!$Y:$Y, 'Summary Dataset'!$AB:$AB, TRUE, 'Summary Dataset'!$B:$B, $A76)</f>
        <v>0</v>
      </c>
      <c r="C76">
        <f>SUMIFS('Summary Dataset'!$Y:$Y, 'Summary Dataset'!$AC:$AC, TRUE, 'Summary Dataset'!$B:$B, $A76)</f>
        <v>0</v>
      </c>
      <c r="D76">
        <f>SUMIFS('Summary Dataset'!$Y:$Y, 'Summary Dataset'!$AD:$AD, TRUE, 'Summary Dataset'!$B:$B, $A76)</f>
        <v>0</v>
      </c>
      <c r="E76">
        <f>SUMIFS('Summary Dataset'!$Y:$Y, 'Summary Dataset'!$AE:$AE, TRUE, 'Summary Dataset'!$B:$B, $A76)</f>
        <v>0</v>
      </c>
      <c r="F76">
        <f>SUMIFS('Summary Dataset'!$Y:$Y, 'Summary Dataset'!$AF:$AF, TRUE, 'Summary Dataset'!$B:$B, $A76)</f>
        <v>0</v>
      </c>
      <c r="G76">
        <f>SUMIFS('Summary Dataset'!$Y:$Y, 'Summary Dataset'!$AG:$AG, TRUE, 'Summary Dataset'!$B:$B, $A76)</f>
        <v>0</v>
      </c>
      <c r="H76">
        <f>SUMIFS('Summary Dataset'!$Y:$Y, 'Summary Dataset'!$AH:$AH, TRUE, 'Summary Dataset'!$B:$B, $A76)</f>
        <v>6</v>
      </c>
      <c r="I76">
        <f>SUMIFS('Summary Dataset'!$Y:$Y, 'Summary Dataset'!$B:$B, $A76)</f>
        <v>6</v>
      </c>
      <c r="J76" t="s">
        <v>170</v>
      </c>
      <c r="K76">
        <f>SUMIFS('Summary Dataset'!$AA:$AA, 'Summary Dataset'!$AB:$AB, TRUE, 'Summary Dataset'!$B:$B, $A76)</f>
        <v>0</v>
      </c>
      <c r="L76">
        <f>SUMIFS('Summary Dataset'!$AA:$AA, 'Summary Dataset'!$AC:$AC, TRUE, 'Summary Dataset'!$B:$B, $A76)</f>
        <v>0</v>
      </c>
      <c r="M76">
        <f>SUMIFS('Summary Dataset'!$AA:$AA, 'Summary Dataset'!$AD:$AD, TRUE, 'Summary Dataset'!$B:$B, $A76)</f>
        <v>0</v>
      </c>
      <c r="N76">
        <f>SUMIFS('Summary Dataset'!$AA:$AA, 'Summary Dataset'!$AE:$AE, TRUE, 'Summary Dataset'!$B:$B, $A76)</f>
        <v>0</v>
      </c>
      <c r="O76">
        <f>SUMIFS('Summary Dataset'!$AA:$AA, 'Summary Dataset'!$AF:$AF, TRUE, 'Summary Dataset'!$B:$B, $A76)</f>
        <v>0</v>
      </c>
      <c r="P76">
        <f>SUMIFS('Summary Dataset'!$AA:$AA, 'Summary Dataset'!$AG:$AG, TRUE, 'Summary Dataset'!$B:$B, $A76)</f>
        <v>0</v>
      </c>
      <c r="Q76">
        <f>SUMIFS('Summary Dataset'!$AA:$AA, 'Summary Dataset'!$AH:$AH, TRUE, 'Summary Dataset'!$B:$B, $A76)</f>
        <v>0</v>
      </c>
      <c r="R76">
        <f t="shared" si="4"/>
        <v>0</v>
      </c>
      <c r="S76">
        <f t="shared" si="5"/>
        <v>0</v>
      </c>
    </row>
    <row r="77" spans="1:19" x14ac:dyDescent="0.25">
      <c r="A77" t="s">
        <v>90</v>
      </c>
      <c r="B77">
        <f>SUMIFS('Summary Dataset'!$Y:$Y, 'Summary Dataset'!$AB:$AB, TRUE, 'Summary Dataset'!$B:$B, $A77)</f>
        <v>0</v>
      </c>
      <c r="C77">
        <f>SUMIFS('Summary Dataset'!$Y:$Y, 'Summary Dataset'!$AC:$AC, TRUE, 'Summary Dataset'!$B:$B, $A77)</f>
        <v>0</v>
      </c>
      <c r="D77">
        <f>SUMIFS('Summary Dataset'!$Y:$Y, 'Summary Dataset'!$AD:$AD, TRUE, 'Summary Dataset'!$B:$B, $A77)</f>
        <v>0</v>
      </c>
      <c r="E77">
        <f>SUMIFS('Summary Dataset'!$Y:$Y, 'Summary Dataset'!$AE:$AE, TRUE, 'Summary Dataset'!$B:$B, $A77)</f>
        <v>0</v>
      </c>
      <c r="F77">
        <f>SUMIFS('Summary Dataset'!$Y:$Y, 'Summary Dataset'!$AF:$AF, TRUE, 'Summary Dataset'!$B:$B, $A77)</f>
        <v>0</v>
      </c>
      <c r="G77">
        <f>SUMIFS('Summary Dataset'!$Y:$Y, 'Summary Dataset'!$AG:$AG, TRUE, 'Summary Dataset'!$B:$B, $A77)</f>
        <v>0</v>
      </c>
      <c r="H77">
        <f>SUMIFS('Summary Dataset'!$Y:$Y, 'Summary Dataset'!$AH:$AH, TRUE, 'Summary Dataset'!$B:$B, $A77)</f>
        <v>6</v>
      </c>
      <c r="I77">
        <f>SUMIFS('Summary Dataset'!$Y:$Y, 'Summary Dataset'!$B:$B, $A77)</f>
        <v>6</v>
      </c>
      <c r="J77" t="s">
        <v>170</v>
      </c>
      <c r="K77">
        <f>SUMIFS('Summary Dataset'!$AA:$AA, 'Summary Dataset'!$AB:$AB, TRUE, 'Summary Dataset'!$B:$B, $A77)</f>
        <v>0</v>
      </c>
      <c r="L77">
        <f>SUMIFS('Summary Dataset'!$AA:$AA, 'Summary Dataset'!$AC:$AC, TRUE, 'Summary Dataset'!$B:$B, $A77)</f>
        <v>0</v>
      </c>
      <c r="M77">
        <f>SUMIFS('Summary Dataset'!$AA:$AA, 'Summary Dataset'!$AD:$AD, TRUE, 'Summary Dataset'!$B:$B, $A77)</f>
        <v>0</v>
      </c>
      <c r="N77">
        <f>SUMIFS('Summary Dataset'!$AA:$AA, 'Summary Dataset'!$AE:$AE, TRUE, 'Summary Dataset'!$B:$B, $A77)</f>
        <v>0</v>
      </c>
      <c r="O77">
        <f>SUMIFS('Summary Dataset'!$AA:$AA, 'Summary Dataset'!$AF:$AF, TRUE, 'Summary Dataset'!$B:$B, $A77)</f>
        <v>0</v>
      </c>
      <c r="P77">
        <f>SUMIFS('Summary Dataset'!$AA:$AA, 'Summary Dataset'!$AG:$AG, TRUE, 'Summary Dataset'!$B:$B, $A77)</f>
        <v>0</v>
      </c>
      <c r="Q77">
        <f>SUMIFS('Summary Dataset'!$AA:$AA, 'Summary Dataset'!$AH:$AH, TRUE, 'Summary Dataset'!$B:$B, $A77)</f>
        <v>0</v>
      </c>
      <c r="R77">
        <f t="shared" si="4"/>
        <v>0</v>
      </c>
      <c r="S77">
        <f t="shared" si="5"/>
        <v>0</v>
      </c>
    </row>
    <row r="78" spans="1:19" x14ac:dyDescent="0.25">
      <c r="A78" t="s">
        <v>93</v>
      </c>
      <c r="B78">
        <f>SUMIFS('Summary Dataset'!$Y:$Y, 'Summary Dataset'!$AB:$AB, TRUE, 'Summary Dataset'!$B:$B, $A78)</f>
        <v>0</v>
      </c>
      <c r="C78">
        <f>SUMIFS('Summary Dataset'!$Y:$Y, 'Summary Dataset'!$AC:$AC, TRUE, 'Summary Dataset'!$B:$B, $A78)</f>
        <v>0</v>
      </c>
      <c r="D78">
        <f>SUMIFS('Summary Dataset'!$Y:$Y, 'Summary Dataset'!$AD:$AD, TRUE, 'Summary Dataset'!$B:$B, $A78)</f>
        <v>0</v>
      </c>
      <c r="E78">
        <f>SUMIFS('Summary Dataset'!$Y:$Y, 'Summary Dataset'!$AE:$AE, TRUE, 'Summary Dataset'!$B:$B, $A78)</f>
        <v>0</v>
      </c>
      <c r="F78">
        <f>SUMIFS('Summary Dataset'!$Y:$Y, 'Summary Dataset'!$AF:$AF, TRUE, 'Summary Dataset'!$B:$B, $A78)</f>
        <v>0</v>
      </c>
      <c r="G78">
        <f>SUMIFS('Summary Dataset'!$Y:$Y, 'Summary Dataset'!$AG:$AG, TRUE, 'Summary Dataset'!$B:$B, $A78)</f>
        <v>0</v>
      </c>
      <c r="H78">
        <f>SUMIFS('Summary Dataset'!$Y:$Y, 'Summary Dataset'!$AH:$AH, TRUE, 'Summary Dataset'!$B:$B, $A78)</f>
        <v>4</v>
      </c>
      <c r="I78">
        <f>SUMIFS('Summary Dataset'!$Y:$Y, 'Summary Dataset'!$B:$B, $A78)</f>
        <v>4</v>
      </c>
      <c r="J78" t="s">
        <v>170</v>
      </c>
      <c r="K78">
        <f>SUMIFS('Summary Dataset'!$AA:$AA, 'Summary Dataset'!$AB:$AB, TRUE, 'Summary Dataset'!$B:$B, $A78)</f>
        <v>0</v>
      </c>
      <c r="L78">
        <f>SUMIFS('Summary Dataset'!$AA:$AA, 'Summary Dataset'!$AC:$AC, TRUE, 'Summary Dataset'!$B:$B, $A78)</f>
        <v>0</v>
      </c>
      <c r="M78">
        <f>SUMIFS('Summary Dataset'!$AA:$AA, 'Summary Dataset'!$AD:$AD, TRUE, 'Summary Dataset'!$B:$B, $A78)</f>
        <v>0</v>
      </c>
      <c r="N78">
        <f>SUMIFS('Summary Dataset'!$AA:$AA, 'Summary Dataset'!$AE:$AE, TRUE, 'Summary Dataset'!$B:$B, $A78)</f>
        <v>0</v>
      </c>
      <c r="O78">
        <f>SUMIFS('Summary Dataset'!$AA:$AA, 'Summary Dataset'!$AF:$AF, TRUE, 'Summary Dataset'!$B:$B, $A78)</f>
        <v>0</v>
      </c>
      <c r="P78">
        <f>SUMIFS('Summary Dataset'!$AA:$AA, 'Summary Dataset'!$AG:$AG, TRUE, 'Summary Dataset'!$B:$B, $A78)</f>
        <v>0</v>
      </c>
      <c r="Q78">
        <f>SUMIFS('Summary Dataset'!$AA:$AA, 'Summary Dataset'!$AH:$AH, TRUE, 'Summary Dataset'!$B:$B, $A78)</f>
        <v>0</v>
      </c>
      <c r="R78">
        <f t="shared" si="4"/>
        <v>0</v>
      </c>
      <c r="S78">
        <f t="shared" si="5"/>
        <v>0</v>
      </c>
    </row>
    <row r="79" spans="1:19" x14ac:dyDescent="0.25">
      <c r="A79" t="s">
        <v>94</v>
      </c>
      <c r="B79">
        <f>SUMIFS('Summary Dataset'!$Y:$Y, 'Summary Dataset'!$AB:$AB, TRUE, 'Summary Dataset'!$B:$B, $A79)</f>
        <v>0</v>
      </c>
      <c r="C79">
        <f>SUMIFS('Summary Dataset'!$Y:$Y, 'Summary Dataset'!$AC:$AC, TRUE, 'Summary Dataset'!$B:$B, $A79)</f>
        <v>0</v>
      </c>
      <c r="D79">
        <f>SUMIFS('Summary Dataset'!$Y:$Y, 'Summary Dataset'!$AD:$AD, TRUE, 'Summary Dataset'!$B:$B, $A79)</f>
        <v>0</v>
      </c>
      <c r="E79">
        <f>SUMIFS('Summary Dataset'!$Y:$Y, 'Summary Dataset'!$AE:$AE, TRUE, 'Summary Dataset'!$B:$B, $A79)</f>
        <v>0</v>
      </c>
      <c r="F79">
        <f>SUMIFS('Summary Dataset'!$Y:$Y, 'Summary Dataset'!$AF:$AF, TRUE, 'Summary Dataset'!$B:$B, $A79)</f>
        <v>0</v>
      </c>
      <c r="G79">
        <f>SUMIFS('Summary Dataset'!$Y:$Y, 'Summary Dataset'!$AG:$AG, TRUE, 'Summary Dataset'!$B:$B, $A79)</f>
        <v>0</v>
      </c>
      <c r="H79">
        <f>SUMIFS('Summary Dataset'!$Y:$Y, 'Summary Dataset'!$AH:$AH, TRUE, 'Summary Dataset'!$B:$B, $A79)</f>
        <v>3</v>
      </c>
      <c r="I79">
        <f>SUMIFS('Summary Dataset'!$Y:$Y, 'Summary Dataset'!$B:$B, $A79)</f>
        <v>3</v>
      </c>
      <c r="J79" t="s">
        <v>170</v>
      </c>
      <c r="K79">
        <f>SUMIFS('Summary Dataset'!$AA:$AA, 'Summary Dataset'!$AB:$AB, TRUE, 'Summary Dataset'!$B:$B, $A79)</f>
        <v>0</v>
      </c>
      <c r="L79">
        <f>SUMIFS('Summary Dataset'!$AA:$AA, 'Summary Dataset'!$AC:$AC, TRUE, 'Summary Dataset'!$B:$B, $A79)</f>
        <v>0</v>
      </c>
      <c r="M79">
        <f>SUMIFS('Summary Dataset'!$AA:$AA, 'Summary Dataset'!$AD:$AD, TRUE, 'Summary Dataset'!$B:$B, $A79)</f>
        <v>0</v>
      </c>
      <c r="N79">
        <f>SUMIFS('Summary Dataset'!$AA:$AA, 'Summary Dataset'!$AE:$AE, TRUE, 'Summary Dataset'!$B:$B, $A79)</f>
        <v>0</v>
      </c>
      <c r="O79">
        <f>SUMIFS('Summary Dataset'!$AA:$AA, 'Summary Dataset'!$AF:$AF, TRUE, 'Summary Dataset'!$B:$B, $A79)</f>
        <v>0</v>
      </c>
      <c r="P79">
        <f>SUMIFS('Summary Dataset'!$AA:$AA, 'Summary Dataset'!$AG:$AG, TRUE, 'Summary Dataset'!$B:$B, $A79)</f>
        <v>0</v>
      </c>
      <c r="Q79">
        <f>SUMIFS('Summary Dataset'!$AA:$AA, 'Summary Dataset'!$AH:$AH, TRUE, 'Summary Dataset'!$B:$B, $A79)</f>
        <v>0</v>
      </c>
      <c r="R79">
        <f t="shared" si="4"/>
        <v>0</v>
      </c>
      <c r="S79">
        <f t="shared" si="5"/>
        <v>0</v>
      </c>
    </row>
    <row r="80" spans="1:19" x14ac:dyDescent="0.25">
      <c r="A80" t="s">
        <v>79</v>
      </c>
      <c r="B80">
        <f>SUMIFS('Summary Dataset'!$Y:$Y, 'Summary Dataset'!$AB:$AB, TRUE, 'Summary Dataset'!$B:$B, $A80)</f>
        <v>0</v>
      </c>
      <c r="C80">
        <f>SUMIFS('Summary Dataset'!$Y:$Y, 'Summary Dataset'!$AC:$AC, TRUE, 'Summary Dataset'!$B:$B, $A80)</f>
        <v>0</v>
      </c>
      <c r="D80">
        <f>SUMIFS('Summary Dataset'!$Y:$Y, 'Summary Dataset'!$AD:$AD, TRUE, 'Summary Dataset'!$B:$B, $A80)</f>
        <v>0</v>
      </c>
      <c r="E80">
        <f>SUMIFS('Summary Dataset'!$Y:$Y, 'Summary Dataset'!$AE:$AE, TRUE, 'Summary Dataset'!$B:$B, $A80)</f>
        <v>0</v>
      </c>
      <c r="F80">
        <f>SUMIFS('Summary Dataset'!$Y:$Y, 'Summary Dataset'!$AF:$AF, TRUE, 'Summary Dataset'!$B:$B, $A80)</f>
        <v>0</v>
      </c>
      <c r="G80">
        <f>SUMIFS('Summary Dataset'!$Y:$Y, 'Summary Dataset'!$AG:$AG, TRUE, 'Summary Dataset'!$B:$B, $A80)</f>
        <v>14</v>
      </c>
      <c r="H80">
        <f>SUMIFS('Summary Dataset'!$Y:$Y, 'Summary Dataset'!$AH:$AH, TRUE, 'Summary Dataset'!$B:$B, $A80)</f>
        <v>0</v>
      </c>
      <c r="I80">
        <f>SUMIFS('Summary Dataset'!$Y:$Y, 'Summary Dataset'!$B:$B, $A80)</f>
        <v>14</v>
      </c>
      <c r="J80" t="s">
        <v>170</v>
      </c>
      <c r="K80">
        <f>SUMIFS('Summary Dataset'!$AA:$AA, 'Summary Dataset'!$AB:$AB, TRUE, 'Summary Dataset'!$B:$B, $A80)</f>
        <v>0</v>
      </c>
      <c r="L80">
        <f>SUMIFS('Summary Dataset'!$AA:$AA, 'Summary Dataset'!$AC:$AC, TRUE, 'Summary Dataset'!$B:$B, $A80)</f>
        <v>0</v>
      </c>
      <c r="M80">
        <f>SUMIFS('Summary Dataset'!$AA:$AA, 'Summary Dataset'!$AD:$AD, TRUE, 'Summary Dataset'!$B:$B, $A80)</f>
        <v>0</v>
      </c>
      <c r="N80">
        <f>SUMIFS('Summary Dataset'!$AA:$AA, 'Summary Dataset'!$AE:$AE, TRUE, 'Summary Dataset'!$B:$B, $A80)</f>
        <v>0</v>
      </c>
      <c r="O80">
        <f>SUMIFS('Summary Dataset'!$AA:$AA, 'Summary Dataset'!$AF:$AF, TRUE, 'Summary Dataset'!$B:$B, $A80)</f>
        <v>0</v>
      </c>
      <c r="P80">
        <f>SUMIFS('Summary Dataset'!$AA:$AA, 'Summary Dataset'!$AG:$AG, TRUE, 'Summary Dataset'!$B:$B, $A80)</f>
        <v>0</v>
      </c>
      <c r="Q80">
        <f>SUMIFS('Summary Dataset'!$AA:$AA, 'Summary Dataset'!$AH:$AH, TRUE, 'Summary Dataset'!$B:$B, $A80)</f>
        <v>0</v>
      </c>
      <c r="R80">
        <f t="shared" si="4"/>
        <v>0</v>
      </c>
      <c r="S80">
        <f t="shared" si="5"/>
        <v>0</v>
      </c>
    </row>
    <row r="81" spans="1:19" x14ac:dyDescent="0.25">
      <c r="A81" t="s">
        <v>132</v>
      </c>
      <c r="B81">
        <f>SUMIFS('Summary Dataset'!$Y:$Y, 'Summary Dataset'!$AB:$AB, TRUE, 'Summary Dataset'!$B:$B, $A81)</f>
        <v>0</v>
      </c>
      <c r="C81">
        <f>SUMIFS('Summary Dataset'!$Y:$Y, 'Summary Dataset'!$AC:$AC, TRUE, 'Summary Dataset'!$B:$B, $A81)</f>
        <v>0</v>
      </c>
      <c r="D81">
        <f>SUMIFS('Summary Dataset'!$Y:$Y, 'Summary Dataset'!$AD:$AD, TRUE, 'Summary Dataset'!$B:$B, $A81)</f>
        <v>0</v>
      </c>
      <c r="E81">
        <f>SUMIFS('Summary Dataset'!$Y:$Y, 'Summary Dataset'!$AE:$AE, TRUE, 'Summary Dataset'!$B:$B, $A81)</f>
        <v>0</v>
      </c>
      <c r="F81">
        <f>SUMIFS('Summary Dataset'!$Y:$Y, 'Summary Dataset'!$AF:$AF, TRUE, 'Summary Dataset'!$B:$B, $A81)</f>
        <v>0</v>
      </c>
      <c r="G81">
        <f>SUMIFS('Summary Dataset'!$Y:$Y, 'Summary Dataset'!$AG:$AG, TRUE, 'Summary Dataset'!$B:$B, $A81)</f>
        <v>12</v>
      </c>
      <c r="H81">
        <f>SUMIFS('Summary Dataset'!$Y:$Y, 'Summary Dataset'!$AH:$AH, TRUE, 'Summary Dataset'!$B:$B, $A81)</f>
        <v>0</v>
      </c>
      <c r="I81">
        <f>SUMIFS('Summary Dataset'!$Y:$Y, 'Summary Dataset'!$B:$B, $A81)</f>
        <v>12</v>
      </c>
      <c r="J81" t="s">
        <v>170</v>
      </c>
      <c r="K81">
        <f>SUMIFS('Summary Dataset'!$AA:$AA, 'Summary Dataset'!$AB:$AB, TRUE, 'Summary Dataset'!$B:$B, $A81)</f>
        <v>0</v>
      </c>
      <c r="L81">
        <f>SUMIFS('Summary Dataset'!$AA:$AA, 'Summary Dataset'!$AC:$AC, TRUE, 'Summary Dataset'!$B:$B, $A81)</f>
        <v>0</v>
      </c>
      <c r="M81">
        <f>SUMIFS('Summary Dataset'!$AA:$AA, 'Summary Dataset'!$AD:$AD, TRUE, 'Summary Dataset'!$B:$B, $A81)</f>
        <v>0</v>
      </c>
      <c r="N81">
        <f>SUMIFS('Summary Dataset'!$AA:$AA, 'Summary Dataset'!$AE:$AE, TRUE, 'Summary Dataset'!$B:$B, $A81)</f>
        <v>0</v>
      </c>
      <c r="O81">
        <f>SUMIFS('Summary Dataset'!$AA:$AA, 'Summary Dataset'!$AF:$AF, TRUE, 'Summary Dataset'!$B:$B, $A81)</f>
        <v>0</v>
      </c>
      <c r="P81">
        <f>SUMIFS('Summary Dataset'!$AA:$AA, 'Summary Dataset'!$AG:$AG, TRUE, 'Summary Dataset'!$B:$B, $A81)</f>
        <v>0</v>
      </c>
      <c r="Q81">
        <f>SUMIFS('Summary Dataset'!$AA:$AA, 'Summary Dataset'!$AH:$AH, TRUE, 'Summary Dataset'!$B:$B, $A81)</f>
        <v>0</v>
      </c>
      <c r="R81">
        <f t="shared" si="4"/>
        <v>0</v>
      </c>
      <c r="S81">
        <f t="shared" si="5"/>
        <v>0</v>
      </c>
    </row>
    <row r="82" spans="1:19" x14ac:dyDescent="0.25">
      <c r="A82" t="s">
        <v>57</v>
      </c>
      <c r="B82">
        <f>SUMIFS('Summary Dataset'!$Y:$Y, 'Summary Dataset'!$AB:$AB, TRUE, 'Summary Dataset'!$B:$B, $A82)</f>
        <v>0</v>
      </c>
      <c r="C82">
        <f>SUMIFS('Summary Dataset'!$Y:$Y, 'Summary Dataset'!$AC:$AC, TRUE, 'Summary Dataset'!$B:$B, $A82)</f>
        <v>0</v>
      </c>
      <c r="D82">
        <f>SUMIFS('Summary Dataset'!$Y:$Y, 'Summary Dataset'!$AD:$AD, TRUE, 'Summary Dataset'!$B:$B, $A82)</f>
        <v>0</v>
      </c>
      <c r="E82">
        <f>SUMIFS('Summary Dataset'!$Y:$Y, 'Summary Dataset'!$AE:$AE, TRUE, 'Summary Dataset'!$B:$B, $A82)</f>
        <v>18</v>
      </c>
      <c r="F82">
        <f>SUMIFS('Summary Dataset'!$Y:$Y, 'Summary Dataset'!$AF:$AF, TRUE, 'Summary Dataset'!$B:$B, $A82)</f>
        <v>0</v>
      </c>
      <c r="G82">
        <f>SUMIFS('Summary Dataset'!$Y:$Y, 'Summary Dataset'!$AG:$AG, TRUE, 'Summary Dataset'!$B:$B, $A82)</f>
        <v>0</v>
      </c>
      <c r="H82">
        <f>SUMIFS('Summary Dataset'!$Y:$Y, 'Summary Dataset'!$AH:$AH, TRUE, 'Summary Dataset'!$B:$B, $A82)</f>
        <v>0</v>
      </c>
      <c r="I82">
        <f>SUMIFS('Summary Dataset'!$Y:$Y, 'Summary Dataset'!$B:$B, $A82)</f>
        <v>18</v>
      </c>
      <c r="J82" t="s">
        <v>170</v>
      </c>
      <c r="K82">
        <f>SUMIFS('Summary Dataset'!$AA:$AA, 'Summary Dataset'!$AB:$AB, TRUE, 'Summary Dataset'!$B:$B, $A82)</f>
        <v>0</v>
      </c>
      <c r="L82">
        <f>SUMIFS('Summary Dataset'!$AA:$AA, 'Summary Dataset'!$AC:$AC, TRUE, 'Summary Dataset'!$B:$B, $A82)</f>
        <v>0</v>
      </c>
      <c r="M82">
        <f>SUMIFS('Summary Dataset'!$AA:$AA, 'Summary Dataset'!$AD:$AD, TRUE, 'Summary Dataset'!$B:$B, $A82)</f>
        <v>0</v>
      </c>
      <c r="N82">
        <f>SUMIFS('Summary Dataset'!$AA:$AA, 'Summary Dataset'!$AE:$AE, TRUE, 'Summary Dataset'!$B:$B, $A82)</f>
        <v>0</v>
      </c>
      <c r="O82">
        <f>SUMIFS('Summary Dataset'!$AA:$AA, 'Summary Dataset'!$AF:$AF, TRUE, 'Summary Dataset'!$B:$B, $A82)</f>
        <v>0</v>
      </c>
      <c r="P82">
        <f>SUMIFS('Summary Dataset'!$AA:$AA, 'Summary Dataset'!$AG:$AG, TRUE, 'Summary Dataset'!$B:$B, $A82)</f>
        <v>0</v>
      </c>
      <c r="Q82">
        <f>SUMIFS('Summary Dataset'!$AA:$AA, 'Summary Dataset'!$AH:$AH, TRUE, 'Summary Dataset'!$B:$B, $A82)</f>
        <v>0</v>
      </c>
      <c r="R82">
        <f t="shared" si="4"/>
        <v>0</v>
      </c>
      <c r="S82">
        <f t="shared" si="5"/>
        <v>0</v>
      </c>
    </row>
    <row r="83" spans="1:19" x14ac:dyDescent="0.25">
      <c r="A83" t="s">
        <v>60</v>
      </c>
      <c r="B83">
        <f>SUMIFS('Summary Dataset'!$Y:$Y, 'Summary Dataset'!$AB:$AB, TRUE, 'Summary Dataset'!$B:$B, $A83)</f>
        <v>0</v>
      </c>
      <c r="C83">
        <f>SUMIFS('Summary Dataset'!$Y:$Y, 'Summary Dataset'!$AC:$AC, TRUE, 'Summary Dataset'!$B:$B, $A83)</f>
        <v>0</v>
      </c>
      <c r="D83">
        <f>SUMIFS('Summary Dataset'!$Y:$Y, 'Summary Dataset'!$AD:$AD, TRUE, 'Summary Dataset'!$B:$B, $A83)</f>
        <v>0</v>
      </c>
      <c r="E83">
        <f>SUMIFS('Summary Dataset'!$Y:$Y, 'Summary Dataset'!$AE:$AE, TRUE, 'Summary Dataset'!$B:$B, $A83)</f>
        <v>12</v>
      </c>
      <c r="F83">
        <f>SUMIFS('Summary Dataset'!$Y:$Y, 'Summary Dataset'!$AF:$AF, TRUE, 'Summary Dataset'!$B:$B, $A83)</f>
        <v>0</v>
      </c>
      <c r="G83">
        <f>SUMIFS('Summary Dataset'!$Y:$Y, 'Summary Dataset'!$AG:$AG, TRUE, 'Summary Dataset'!$B:$B, $A83)</f>
        <v>0</v>
      </c>
      <c r="H83">
        <f>SUMIFS('Summary Dataset'!$Y:$Y, 'Summary Dataset'!$AH:$AH, TRUE, 'Summary Dataset'!$B:$B, $A83)</f>
        <v>0</v>
      </c>
      <c r="I83">
        <f>SUMIFS('Summary Dataset'!$Y:$Y, 'Summary Dataset'!$B:$B, $A83)</f>
        <v>12</v>
      </c>
      <c r="J83" t="s">
        <v>170</v>
      </c>
      <c r="K83">
        <f>SUMIFS('Summary Dataset'!$AA:$AA, 'Summary Dataset'!$AB:$AB, TRUE, 'Summary Dataset'!$B:$B, $A83)</f>
        <v>0</v>
      </c>
      <c r="L83">
        <f>SUMIFS('Summary Dataset'!$AA:$AA, 'Summary Dataset'!$AC:$AC, TRUE, 'Summary Dataset'!$B:$B, $A83)</f>
        <v>0</v>
      </c>
      <c r="M83">
        <f>SUMIFS('Summary Dataset'!$AA:$AA, 'Summary Dataset'!$AD:$AD, TRUE, 'Summary Dataset'!$B:$B, $A83)</f>
        <v>0</v>
      </c>
      <c r="N83">
        <f>SUMIFS('Summary Dataset'!$AA:$AA, 'Summary Dataset'!$AE:$AE, TRUE, 'Summary Dataset'!$B:$B, $A83)</f>
        <v>0</v>
      </c>
      <c r="O83">
        <f>SUMIFS('Summary Dataset'!$AA:$AA, 'Summary Dataset'!$AF:$AF, TRUE, 'Summary Dataset'!$B:$B, $A83)</f>
        <v>0</v>
      </c>
      <c r="P83">
        <f>SUMIFS('Summary Dataset'!$AA:$AA, 'Summary Dataset'!$AG:$AG, TRUE, 'Summary Dataset'!$B:$B, $A83)</f>
        <v>0</v>
      </c>
      <c r="Q83">
        <f>SUMIFS('Summary Dataset'!$AA:$AA, 'Summary Dataset'!$AH:$AH, TRUE, 'Summary Dataset'!$B:$B, $A83)</f>
        <v>0</v>
      </c>
      <c r="R83">
        <f t="shared" si="4"/>
        <v>0</v>
      </c>
      <c r="S83">
        <f t="shared" si="5"/>
        <v>0</v>
      </c>
    </row>
    <row r="84" spans="1:19" x14ac:dyDescent="0.25">
      <c r="A84" t="s">
        <v>55</v>
      </c>
      <c r="B84">
        <f>SUMIFS('Summary Dataset'!$Y:$Y, 'Summary Dataset'!$AB:$AB, TRUE, 'Summary Dataset'!$B:$B, $A84)</f>
        <v>0</v>
      </c>
      <c r="C84">
        <f>SUMIFS('Summary Dataset'!$Y:$Y, 'Summary Dataset'!$AC:$AC, TRUE, 'Summary Dataset'!$B:$B, $A84)</f>
        <v>0</v>
      </c>
      <c r="D84">
        <f>SUMIFS('Summary Dataset'!$Y:$Y, 'Summary Dataset'!$AD:$AD, TRUE, 'Summary Dataset'!$B:$B, $A84)</f>
        <v>0</v>
      </c>
      <c r="E84">
        <f>SUMIFS('Summary Dataset'!$Y:$Y, 'Summary Dataset'!$AE:$AE, TRUE, 'Summary Dataset'!$B:$B, $A84)</f>
        <v>6</v>
      </c>
      <c r="F84">
        <f>SUMIFS('Summary Dataset'!$Y:$Y, 'Summary Dataset'!$AF:$AF, TRUE, 'Summary Dataset'!$B:$B, $A84)</f>
        <v>0</v>
      </c>
      <c r="G84">
        <f>SUMIFS('Summary Dataset'!$Y:$Y, 'Summary Dataset'!$AG:$AG, TRUE, 'Summary Dataset'!$B:$B, $A84)</f>
        <v>0</v>
      </c>
      <c r="H84">
        <f>SUMIFS('Summary Dataset'!$Y:$Y, 'Summary Dataset'!$AH:$AH, TRUE, 'Summary Dataset'!$B:$B, $A84)</f>
        <v>0</v>
      </c>
      <c r="I84">
        <f>SUMIFS('Summary Dataset'!$Y:$Y, 'Summary Dataset'!$B:$B, $A84)</f>
        <v>6</v>
      </c>
      <c r="J84" t="s">
        <v>170</v>
      </c>
      <c r="K84">
        <f>SUMIFS('Summary Dataset'!$AA:$AA, 'Summary Dataset'!$AB:$AB, TRUE, 'Summary Dataset'!$B:$B, $A84)</f>
        <v>0</v>
      </c>
      <c r="L84">
        <f>SUMIFS('Summary Dataset'!$AA:$AA, 'Summary Dataset'!$AC:$AC, TRUE, 'Summary Dataset'!$B:$B, $A84)</f>
        <v>0</v>
      </c>
      <c r="M84">
        <f>SUMIFS('Summary Dataset'!$AA:$AA, 'Summary Dataset'!$AD:$AD, TRUE, 'Summary Dataset'!$B:$B, $A84)</f>
        <v>0</v>
      </c>
      <c r="N84">
        <f>SUMIFS('Summary Dataset'!$AA:$AA, 'Summary Dataset'!$AE:$AE, TRUE, 'Summary Dataset'!$B:$B, $A84)</f>
        <v>0</v>
      </c>
      <c r="O84">
        <f>SUMIFS('Summary Dataset'!$AA:$AA, 'Summary Dataset'!$AF:$AF, TRUE, 'Summary Dataset'!$B:$B, $A84)</f>
        <v>0</v>
      </c>
      <c r="P84">
        <f>SUMIFS('Summary Dataset'!$AA:$AA, 'Summary Dataset'!$AG:$AG, TRUE, 'Summary Dataset'!$B:$B, $A84)</f>
        <v>0</v>
      </c>
      <c r="Q84">
        <f>SUMIFS('Summary Dataset'!$AA:$AA, 'Summary Dataset'!$AH:$AH, TRUE, 'Summary Dataset'!$B:$B, $A84)</f>
        <v>0</v>
      </c>
      <c r="R84">
        <f t="shared" si="4"/>
        <v>0</v>
      </c>
      <c r="S84">
        <f t="shared" si="5"/>
        <v>0</v>
      </c>
    </row>
    <row r="85" spans="1:19" x14ac:dyDescent="0.25">
      <c r="A85" t="s">
        <v>42</v>
      </c>
      <c r="B85">
        <f>SUMIFS('Summary Dataset'!$Y:$Y, 'Summary Dataset'!$AB:$AB, TRUE, 'Summary Dataset'!$B:$B, $A85)</f>
        <v>0</v>
      </c>
      <c r="C85">
        <f>SUMIFS('Summary Dataset'!$Y:$Y, 'Summary Dataset'!$AC:$AC, TRUE, 'Summary Dataset'!$B:$B, $A85)</f>
        <v>44</v>
      </c>
      <c r="D85">
        <f>SUMIFS('Summary Dataset'!$Y:$Y, 'Summary Dataset'!$AD:$AD, TRUE, 'Summary Dataset'!$B:$B, $A85)</f>
        <v>0</v>
      </c>
      <c r="E85">
        <f>SUMIFS('Summary Dataset'!$Y:$Y, 'Summary Dataset'!$AE:$AE, TRUE, 'Summary Dataset'!$B:$B, $A85)</f>
        <v>0</v>
      </c>
      <c r="F85">
        <f>SUMIFS('Summary Dataset'!$Y:$Y, 'Summary Dataset'!$AF:$AF, TRUE, 'Summary Dataset'!$B:$B, $A85)</f>
        <v>0</v>
      </c>
      <c r="G85">
        <f>SUMIFS('Summary Dataset'!$Y:$Y, 'Summary Dataset'!$AG:$AG, TRUE, 'Summary Dataset'!$B:$B, $A85)</f>
        <v>0</v>
      </c>
      <c r="H85">
        <f>SUMIFS('Summary Dataset'!$Y:$Y, 'Summary Dataset'!$AH:$AH, TRUE, 'Summary Dataset'!$B:$B, $A85)</f>
        <v>0</v>
      </c>
      <c r="I85">
        <f>SUMIFS('Summary Dataset'!$Y:$Y, 'Summary Dataset'!$B:$B, $A85)</f>
        <v>44</v>
      </c>
      <c r="J85" t="s">
        <v>170</v>
      </c>
      <c r="K85">
        <f>SUMIFS('Summary Dataset'!$AA:$AA, 'Summary Dataset'!$AB:$AB, TRUE, 'Summary Dataset'!$B:$B, $A85)</f>
        <v>0</v>
      </c>
      <c r="L85">
        <f>SUMIFS('Summary Dataset'!$AA:$AA, 'Summary Dataset'!$AC:$AC, TRUE, 'Summary Dataset'!$B:$B, $A85)</f>
        <v>0</v>
      </c>
      <c r="M85">
        <f>SUMIFS('Summary Dataset'!$AA:$AA, 'Summary Dataset'!$AD:$AD, TRUE, 'Summary Dataset'!$B:$B, $A85)</f>
        <v>0</v>
      </c>
      <c r="N85">
        <f>SUMIFS('Summary Dataset'!$AA:$AA, 'Summary Dataset'!$AE:$AE, TRUE, 'Summary Dataset'!$B:$B, $A85)</f>
        <v>0</v>
      </c>
      <c r="O85">
        <f>SUMIFS('Summary Dataset'!$AA:$AA, 'Summary Dataset'!$AF:$AF, TRUE, 'Summary Dataset'!$B:$B, $A85)</f>
        <v>0</v>
      </c>
      <c r="P85">
        <f>SUMIFS('Summary Dataset'!$AA:$AA, 'Summary Dataset'!$AG:$AG, TRUE, 'Summary Dataset'!$B:$B, $A85)</f>
        <v>0</v>
      </c>
      <c r="Q85">
        <f>SUMIFS('Summary Dataset'!$AA:$AA, 'Summary Dataset'!$AH:$AH, TRUE, 'Summary Dataset'!$B:$B, $A85)</f>
        <v>0</v>
      </c>
      <c r="R85">
        <f t="shared" si="4"/>
        <v>0</v>
      </c>
      <c r="S85">
        <f t="shared" si="5"/>
        <v>0</v>
      </c>
    </row>
    <row r="86" spans="1:19" x14ac:dyDescent="0.25">
      <c r="A86" t="s">
        <v>109</v>
      </c>
      <c r="B86">
        <f>SUMIFS('Summary Dataset'!$Y:$Y, 'Summary Dataset'!$AB:$AB, TRUE, 'Summary Dataset'!$B:$B, $A86)</f>
        <v>0</v>
      </c>
      <c r="C86">
        <f>SUMIFS('Summary Dataset'!$Y:$Y, 'Summary Dataset'!$AC:$AC, TRUE, 'Summary Dataset'!$B:$B, $A86)</f>
        <v>0</v>
      </c>
      <c r="D86">
        <f>SUMIFS('Summary Dataset'!$Y:$Y, 'Summary Dataset'!$AD:$AD, TRUE, 'Summary Dataset'!$B:$B, $A86)</f>
        <v>9</v>
      </c>
      <c r="E86">
        <f>SUMIFS('Summary Dataset'!$Y:$Y, 'Summary Dataset'!$AE:$AE, TRUE, 'Summary Dataset'!$B:$B, $A86)</f>
        <v>0</v>
      </c>
      <c r="F86">
        <f>SUMIFS('Summary Dataset'!$Y:$Y, 'Summary Dataset'!$AF:$AF, TRUE, 'Summary Dataset'!$B:$B, $A86)</f>
        <v>0</v>
      </c>
      <c r="G86">
        <f>SUMIFS('Summary Dataset'!$Y:$Y, 'Summary Dataset'!$AG:$AG, TRUE, 'Summary Dataset'!$B:$B, $A86)</f>
        <v>0</v>
      </c>
      <c r="H86">
        <f>SUMIFS('Summary Dataset'!$Y:$Y, 'Summary Dataset'!$AH:$AH, TRUE, 'Summary Dataset'!$B:$B, $A86)</f>
        <v>0</v>
      </c>
      <c r="I86">
        <f>SUMIFS('Summary Dataset'!$Y:$Y, 'Summary Dataset'!$B:$B, $A86)</f>
        <v>9</v>
      </c>
      <c r="J86" t="s">
        <v>170</v>
      </c>
      <c r="K86">
        <f>SUMIFS('Summary Dataset'!$AA:$AA, 'Summary Dataset'!$AB:$AB, TRUE, 'Summary Dataset'!$B:$B, $A86)</f>
        <v>0</v>
      </c>
      <c r="L86">
        <f>SUMIFS('Summary Dataset'!$AA:$AA, 'Summary Dataset'!$AC:$AC, TRUE, 'Summary Dataset'!$B:$B, $A86)</f>
        <v>0</v>
      </c>
      <c r="M86">
        <f>SUMIFS('Summary Dataset'!$AA:$AA, 'Summary Dataset'!$AD:$AD, TRUE, 'Summary Dataset'!$B:$B, $A86)</f>
        <v>0</v>
      </c>
      <c r="N86">
        <f>SUMIFS('Summary Dataset'!$AA:$AA, 'Summary Dataset'!$AE:$AE, TRUE, 'Summary Dataset'!$B:$B, $A86)</f>
        <v>0</v>
      </c>
      <c r="O86">
        <f>SUMIFS('Summary Dataset'!$AA:$AA, 'Summary Dataset'!$AF:$AF, TRUE, 'Summary Dataset'!$B:$B, $A86)</f>
        <v>0</v>
      </c>
      <c r="P86">
        <f>SUMIFS('Summary Dataset'!$AA:$AA, 'Summary Dataset'!$AG:$AG, TRUE, 'Summary Dataset'!$B:$B, $A86)</f>
        <v>0</v>
      </c>
      <c r="Q86">
        <f>SUMIFS('Summary Dataset'!$AA:$AA, 'Summary Dataset'!$AH:$AH, TRUE, 'Summary Dataset'!$B:$B, $A86)</f>
        <v>0</v>
      </c>
      <c r="R86">
        <f t="shared" si="4"/>
        <v>0</v>
      </c>
      <c r="S86">
        <f t="shared" si="5"/>
        <v>0</v>
      </c>
    </row>
    <row r="87" spans="1:19" x14ac:dyDescent="0.25">
      <c r="A87" t="s">
        <v>105</v>
      </c>
      <c r="B87">
        <f>SUMIFS('Summary Dataset'!$Y:$Y, 'Summary Dataset'!$AB:$AB, TRUE, 'Summary Dataset'!$B:$B, $A87)</f>
        <v>0</v>
      </c>
      <c r="C87">
        <f>SUMIFS('Summary Dataset'!$Y:$Y, 'Summary Dataset'!$AC:$AC, TRUE, 'Summary Dataset'!$B:$B, $A87)</f>
        <v>6</v>
      </c>
      <c r="D87">
        <f>SUMIFS('Summary Dataset'!$Y:$Y, 'Summary Dataset'!$AD:$AD, TRUE, 'Summary Dataset'!$B:$B, $A87)</f>
        <v>0</v>
      </c>
      <c r="E87">
        <f>SUMIFS('Summary Dataset'!$Y:$Y, 'Summary Dataset'!$AE:$AE, TRUE, 'Summary Dataset'!$B:$B, $A87)</f>
        <v>0</v>
      </c>
      <c r="F87">
        <f>SUMIFS('Summary Dataset'!$Y:$Y, 'Summary Dataset'!$AF:$AF, TRUE, 'Summary Dataset'!$B:$B, $A87)</f>
        <v>0</v>
      </c>
      <c r="G87">
        <f>SUMIFS('Summary Dataset'!$Y:$Y, 'Summary Dataset'!$AG:$AG, TRUE, 'Summary Dataset'!$B:$B, $A87)</f>
        <v>0</v>
      </c>
      <c r="H87">
        <f>SUMIFS('Summary Dataset'!$Y:$Y, 'Summary Dataset'!$AH:$AH, TRUE, 'Summary Dataset'!$B:$B, $A87)</f>
        <v>0</v>
      </c>
      <c r="I87">
        <f>SUMIFS('Summary Dataset'!$Y:$Y, 'Summary Dataset'!$B:$B, $A87)</f>
        <v>6</v>
      </c>
      <c r="J87" t="s">
        <v>170</v>
      </c>
      <c r="K87">
        <f>SUMIFS('Summary Dataset'!$AA:$AA, 'Summary Dataset'!$AB:$AB, TRUE, 'Summary Dataset'!$B:$B, $A87)</f>
        <v>0</v>
      </c>
      <c r="L87">
        <f>SUMIFS('Summary Dataset'!$AA:$AA, 'Summary Dataset'!$AC:$AC, TRUE, 'Summary Dataset'!$B:$B, $A87)</f>
        <v>0</v>
      </c>
      <c r="M87">
        <f>SUMIFS('Summary Dataset'!$AA:$AA, 'Summary Dataset'!$AD:$AD, TRUE, 'Summary Dataset'!$B:$B, $A87)</f>
        <v>0</v>
      </c>
      <c r="N87">
        <f>SUMIFS('Summary Dataset'!$AA:$AA, 'Summary Dataset'!$AE:$AE, TRUE, 'Summary Dataset'!$B:$B, $A87)</f>
        <v>0</v>
      </c>
      <c r="O87">
        <f>SUMIFS('Summary Dataset'!$AA:$AA, 'Summary Dataset'!$AF:$AF, TRUE, 'Summary Dataset'!$B:$B, $A87)</f>
        <v>0</v>
      </c>
      <c r="P87">
        <f>SUMIFS('Summary Dataset'!$AA:$AA, 'Summary Dataset'!$AG:$AG, TRUE, 'Summary Dataset'!$B:$B, $A87)</f>
        <v>0</v>
      </c>
      <c r="Q87">
        <f>SUMIFS('Summary Dataset'!$AA:$AA, 'Summary Dataset'!$AH:$AH, TRUE, 'Summary Dataset'!$B:$B, $A87)</f>
        <v>0</v>
      </c>
      <c r="R87">
        <f t="shared" si="4"/>
        <v>0</v>
      </c>
      <c r="S87">
        <f t="shared" si="5"/>
        <v>0</v>
      </c>
    </row>
    <row r="88" spans="1:19" x14ac:dyDescent="0.25">
      <c r="A88" t="s">
        <v>155</v>
      </c>
      <c r="B88">
        <f>SUMIFS('Summary Dataset'!$Y:$Y, 'Summary Dataset'!$AB:$AB, TRUE, 'Summary Dataset'!$B:$B, $A88)</f>
        <v>0</v>
      </c>
      <c r="C88">
        <f>SUMIFS('Summary Dataset'!$Y:$Y, 'Summary Dataset'!$AC:$AC, TRUE, 'Summary Dataset'!$B:$B, $A88)</f>
        <v>4</v>
      </c>
      <c r="D88">
        <f>SUMIFS('Summary Dataset'!$Y:$Y, 'Summary Dataset'!$AD:$AD, TRUE, 'Summary Dataset'!$B:$B, $A88)</f>
        <v>0</v>
      </c>
      <c r="E88">
        <f>SUMIFS('Summary Dataset'!$Y:$Y, 'Summary Dataset'!$AE:$AE, TRUE, 'Summary Dataset'!$B:$B, $A88)</f>
        <v>0</v>
      </c>
      <c r="F88">
        <f>SUMIFS('Summary Dataset'!$Y:$Y, 'Summary Dataset'!$AF:$AF, TRUE, 'Summary Dataset'!$B:$B, $A88)</f>
        <v>0</v>
      </c>
      <c r="G88">
        <f>SUMIFS('Summary Dataset'!$Y:$Y, 'Summary Dataset'!$AG:$AG, TRUE, 'Summary Dataset'!$B:$B, $A88)</f>
        <v>0</v>
      </c>
      <c r="H88">
        <f>SUMIFS('Summary Dataset'!$Y:$Y, 'Summary Dataset'!$AH:$AH, TRUE, 'Summary Dataset'!$B:$B, $A88)</f>
        <v>0</v>
      </c>
      <c r="I88">
        <f>SUMIFS('Summary Dataset'!$Y:$Y, 'Summary Dataset'!$B:$B, $A88)</f>
        <v>4</v>
      </c>
      <c r="J88" t="s">
        <v>170</v>
      </c>
      <c r="K88">
        <f>SUMIFS('Summary Dataset'!$AA:$AA, 'Summary Dataset'!$AB:$AB, TRUE, 'Summary Dataset'!$B:$B, $A88)</f>
        <v>0</v>
      </c>
      <c r="L88">
        <f>SUMIFS('Summary Dataset'!$AA:$AA, 'Summary Dataset'!$AC:$AC, TRUE, 'Summary Dataset'!$B:$B, $A88)</f>
        <v>0</v>
      </c>
      <c r="M88">
        <f>SUMIFS('Summary Dataset'!$AA:$AA, 'Summary Dataset'!$AD:$AD, TRUE, 'Summary Dataset'!$B:$B, $A88)</f>
        <v>0</v>
      </c>
      <c r="N88">
        <f>SUMIFS('Summary Dataset'!$AA:$AA, 'Summary Dataset'!$AE:$AE, TRUE, 'Summary Dataset'!$B:$B, $A88)</f>
        <v>0</v>
      </c>
      <c r="O88">
        <f>SUMIFS('Summary Dataset'!$AA:$AA, 'Summary Dataset'!$AF:$AF, TRUE, 'Summary Dataset'!$B:$B, $A88)</f>
        <v>0</v>
      </c>
      <c r="P88">
        <f>SUMIFS('Summary Dataset'!$AA:$AA, 'Summary Dataset'!$AG:$AG, TRUE, 'Summary Dataset'!$B:$B, $A88)</f>
        <v>0</v>
      </c>
      <c r="Q88">
        <f>SUMIFS('Summary Dataset'!$AA:$AA, 'Summary Dataset'!$AH:$AH, TRUE, 'Summary Dataset'!$B:$B, $A88)</f>
        <v>0</v>
      </c>
      <c r="R88">
        <f t="shared" si="4"/>
        <v>0</v>
      </c>
      <c r="S88">
        <f t="shared" si="5"/>
        <v>0</v>
      </c>
    </row>
    <row r="89" spans="1:19" x14ac:dyDescent="0.25">
      <c r="A89" t="s">
        <v>47</v>
      </c>
      <c r="B89">
        <f>SUMIFS('Summary Dataset'!$Y:$Y, 'Summary Dataset'!$AB:$AB, TRUE, 'Summary Dataset'!$B:$B, $A89)</f>
        <v>0</v>
      </c>
      <c r="C89">
        <f>SUMIFS('Summary Dataset'!$Y:$Y, 'Summary Dataset'!$AC:$AC, TRUE, 'Summary Dataset'!$B:$B, $A89)</f>
        <v>4</v>
      </c>
      <c r="D89">
        <f>SUMIFS('Summary Dataset'!$Y:$Y, 'Summary Dataset'!$AD:$AD, TRUE, 'Summary Dataset'!$B:$B, $A89)</f>
        <v>0</v>
      </c>
      <c r="E89">
        <f>SUMIFS('Summary Dataset'!$Y:$Y, 'Summary Dataset'!$AE:$AE, TRUE, 'Summary Dataset'!$B:$B, $A89)</f>
        <v>0</v>
      </c>
      <c r="F89">
        <f>SUMIFS('Summary Dataset'!$Y:$Y, 'Summary Dataset'!$AF:$AF, TRUE, 'Summary Dataset'!$B:$B, $A89)</f>
        <v>0</v>
      </c>
      <c r="G89">
        <f>SUMIFS('Summary Dataset'!$Y:$Y, 'Summary Dataset'!$AG:$AG, TRUE, 'Summary Dataset'!$B:$B, $A89)</f>
        <v>0</v>
      </c>
      <c r="H89">
        <f>SUMIFS('Summary Dataset'!$Y:$Y, 'Summary Dataset'!$AH:$AH, TRUE, 'Summary Dataset'!$B:$B, $A89)</f>
        <v>0</v>
      </c>
      <c r="I89">
        <f>SUMIFS('Summary Dataset'!$Y:$Y, 'Summary Dataset'!$B:$B, $A89)</f>
        <v>4</v>
      </c>
      <c r="J89" t="s">
        <v>170</v>
      </c>
      <c r="K89">
        <f>SUMIFS('Summary Dataset'!$AA:$AA, 'Summary Dataset'!$AB:$AB, TRUE, 'Summary Dataset'!$B:$B, $A89)</f>
        <v>0</v>
      </c>
      <c r="L89">
        <f>SUMIFS('Summary Dataset'!$AA:$AA, 'Summary Dataset'!$AC:$AC, TRUE, 'Summary Dataset'!$B:$B, $A89)</f>
        <v>0</v>
      </c>
      <c r="M89">
        <f>SUMIFS('Summary Dataset'!$AA:$AA, 'Summary Dataset'!$AD:$AD, TRUE, 'Summary Dataset'!$B:$B, $A89)</f>
        <v>0</v>
      </c>
      <c r="N89">
        <f>SUMIFS('Summary Dataset'!$AA:$AA, 'Summary Dataset'!$AE:$AE, TRUE, 'Summary Dataset'!$B:$B, $A89)</f>
        <v>0</v>
      </c>
      <c r="O89">
        <f>SUMIFS('Summary Dataset'!$AA:$AA, 'Summary Dataset'!$AF:$AF, TRUE, 'Summary Dataset'!$B:$B, $A89)</f>
        <v>0</v>
      </c>
      <c r="P89">
        <f>SUMIFS('Summary Dataset'!$AA:$AA, 'Summary Dataset'!$AG:$AG, TRUE, 'Summary Dataset'!$B:$B, $A89)</f>
        <v>0</v>
      </c>
      <c r="Q89">
        <f>SUMIFS('Summary Dataset'!$AA:$AA, 'Summary Dataset'!$AH:$AH, TRUE, 'Summary Dataset'!$B:$B, $A89)</f>
        <v>0</v>
      </c>
      <c r="R89">
        <f t="shared" si="4"/>
        <v>0</v>
      </c>
      <c r="S89">
        <f t="shared" si="5"/>
        <v>0</v>
      </c>
    </row>
    <row r="90" spans="1:19" x14ac:dyDescent="0.25">
      <c r="A90" t="s">
        <v>96</v>
      </c>
      <c r="B90">
        <f>SUMIFS('Summary Dataset'!$Y:$Y, 'Summary Dataset'!$AB:$AB, TRUE, 'Summary Dataset'!$B:$B, $A90)</f>
        <v>0</v>
      </c>
      <c r="C90">
        <f>SUMIFS('Summary Dataset'!$Y:$Y, 'Summary Dataset'!$AC:$AC, TRUE, 'Summary Dataset'!$B:$B, $A90)</f>
        <v>0</v>
      </c>
      <c r="D90">
        <f>SUMIFS('Summary Dataset'!$Y:$Y, 'Summary Dataset'!$AD:$AD, TRUE, 'Summary Dataset'!$B:$B, $A90)</f>
        <v>0</v>
      </c>
      <c r="E90">
        <f>SUMIFS('Summary Dataset'!$Y:$Y, 'Summary Dataset'!$AE:$AE, TRUE, 'Summary Dataset'!$B:$B, $A90)</f>
        <v>0</v>
      </c>
      <c r="F90">
        <f>SUMIFS('Summary Dataset'!$Y:$Y, 'Summary Dataset'!$AF:$AF, TRUE, 'Summary Dataset'!$B:$B, $A90)</f>
        <v>0</v>
      </c>
      <c r="G90">
        <f>SUMIFS('Summary Dataset'!$Y:$Y, 'Summary Dataset'!$AG:$AG, TRUE, 'Summary Dataset'!$B:$B, $A90)</f>
        <v>0</v>
      </c>
      <c r="H90">
        <f>SUMIFS('Summary Dataset'!$Y:$Y, 'Summary Dataset'!$AH:$AH, TRUE, 'Summary Dataset'!$B:$B, $A90)</f>
        <v>0</v>
      </c>
      <c r="I90">
        <f>SUMIFS('Summary Dataset'!$Y:$Y, 'Summary Dataset'!$B:$B, $A90)</f>
        <v>0</v>
      </c>
      <c r="J90" t="s">
        <v>170</v>
      </c>
      <c r="K90">
        <f>SUMIFS('Summary Dataset'!$AA:$AA, 'Summary Dataset'!$AB:$AB, TRUE, 'Summary Dataset'!$B:$B, $A90)</f>
        <v>0</v>
      </c>
      <c r="L90">
        <f>SUMIFS('Summary Dataset'!$AA:$AA, 'Summary Dataset'!$AC:$AC, TRUE, 'Summary Dataset'!$B:$B, $A90)</f>
        <v>0</v>
      </c>
      <c r="M90">
        <f>SUMIFS('Summary Dataset'!$AA:$AA, 'Summary Dataset'!$AD:$AD, TRUE, 'Summary Dataset'!$B:$B, $A90)</f>
        <v>0</v>
      </c>
      <c r="N90">
        <f>SUMIFS('Summary Dataset'!$AA:$AA, 'Summary Dataset'!$AE:$AE, TRUE, 'Summary Dataset'!$B:$B, $A90)</f>
        <v>0</v>
      </c>
      <c r="O90">
        <f>SUMIFS('Summary Dataset'!$AA:$AA, 'Summary Dataset'!$AF:$AF, TRUE, 'Summary Dataset'!$B:$B, $A90)</f>
        <v>0</v>
      </c>
      <c r="P90">
        <f>SUMIFS('Summary Dataset'!$AA:$AA, 'Summary Dataset'!$AG:$AG, TRUE, 'Summary Dataset'!$B:$B, $A90)</f>
        <v>0</v>
      </c>
      <c r="Q90">
        <f>SUMIFS('Summary Dataset'!$AA:$AA, 'Summary Dataset'!$AH:$AH, TRUE, 'Summary Dataset'!$B:$B, $A90)</f>
        <v>0</v>
      </c>
      <c r="R90">
        <f t="shared" si="4"/>
        <v>0</v>
      </c>
      <c r="S90">
        <f t="shared" si="5"/>
        <v>0</v>
      </c>
    </row>
    <row r="91" spans="1:19" x14ac:dyDescent="0.25">
      <c r="A91" t="s">
        <v>124</v>
      </c>
      <c r="B91">
        <f>SUMIFS('Summary Dataset'!$Y:$Y, 'Summary Dataset'!$AB:$AB, TRUE, 'Summary Dataset'!$B:$B, $A91)</f>
        <v>0</v>
      </c>
      <c r="C91">
        <f>SUMIFS('Summary Dataset'!$Y:$Y, 'Summary Dataset'!$AC:$AC, TRUE, 'Summary Dataset'!$B:$B, $A91)</f>
        <v>0</v>
      </c>
      <c r="D91">
        <f>SUMIFS('Summary Dataset'!$Y:$Y, 'Summary Dataset'!$AD:$AD, TRUE, 'Summary Dataset'!$B:$B, $A91)</f>
        <v>0</v>
      </c>
      <c r="E91">
        <f>SUMIFS('Summary Dataset'!$Y:$Y, 'Summary Dataset'!$AE:$AE, TRUE, 'Summary Dataset'!$B:$B, $A91)</f>
        <v>0</v>
      </c>
      <c r="F91">
        <f>SUMIFS('Summary Dataset'!$Y:$Y, 'Summary Dataset'!$AF:$AF, TRUE, 'Summary Dataset'!$B:$B, $A91)</f>
        <v>0</v>
      </c>
      <c r="G91">
        <f>SUMIFS('Summary Dataset'!$Y:$Y, 'Summary Dataset'!$AG:$AG, TRUE, 'Summary Dataset'!$B:$B, $A91)</f>
        <v>0</v>
      </c>
      <c r="H91">
        <f>SUMIFS('Summary Dataset'!$Y:$Y, 'Summary Dataset'!$AH:$AH, TRUE, 'Summary Dataset'!$B:$B, $A91)</f>
        <v>0</v>
      </c>
      <c r="I91">
        <f>SUMIFS('Summary Dataset'!$Y:$Y, 'Summary Dataset'!$B:$B, $A91)</f>
        <v>0</v>
      </c>
      <c r="J91" t="s">
        <v>170</v>
      </c>
      <c r="K91">
        <f>SUMIFS('Summary Dataset'!$AA:$AA, 'Summary Dataset'!$AB:$AB, TRUE, 'Summary Dataset'!$B:$B, $A91)</f>
        <v>0</v>
      </c>
      <c r="L91">
        <f>SUMIFS('Summary Dataset'!$AA:$AA, 'Summary Dataset'!$AC:$AC, TRUE, 'Summary Dataset'!$B:$B, $A91)</f>
        <v>0</v>
      </c>
      <c r="M91">
        <f>SUMIFS('Summary Dataset'!$AA:$AA, 'Summary Dataset'!$AD:$AD, TRUE, 'Summary Dataset'!$B:$B, $A91)</f>
        <v>0</v>
      </c>
      <c r="N91">
        <f>SUMIFS('Summary Dataset'!$AA:$AA, 'Summary Dataset'!$AE:$AE, TRUE, 'Summary Dataset'!$B:$B, $A91)</f>
        <v>0</v>
      </c>
      <c r="O91">
        <f>SUMIFS('Summary Dataset'!$AA:$AA, 'Summary Dataset'!$AF:$AF, TRUE, 'Summary Dataset'!$B:$B, $A91)</f>
        <v>0</v>
      </c>
      <c r="P91">
        <f>SUMIFS('Summary Dataset'!$AA:$AA, 'Summary Dataset'!$AG:$AG, TRUE, 'Summary Dataset'!$B:$B, $A91)</f>
        <v>0</v>
      </c>
      <c r="Q91">
        <f>SUMIFS('Summary Dataset'!$AA:$AA, 'Summary Dataset'!$AH:$AH, TRUE, 'Summary Dataset'!$B:$B, $A91)</f>
        <v>0</v>
      </c>
      <c r="R91">
        <f t="shared" si="4"/>
        <v>0</v>
      </c>
      <c r="S91">
        <f t="shared" si="5"/>
        <v>0</v>
      </c>
    </row>
    <row r="92" spans="1:19" x14ac:dyDescent="0.25">
      <c r="A92" t="s">
        <v>67</v>
      </c>
      <c r="B92">
        <f>SUMIFS('Summary Dataset'!$Y:$Y, 'Summary Dataset'!$AB:$AB, TRUE, 'Summary Dataset'!$B:$B, $A92)</f>
        <v>0</v>
      </c>
      <c r="C92">
        <f>SUMIFS('Summary Dataset'!$Y:$Y, 'Summary Dataset'!$AC:$AC, TRUE, 'Summary Dataset'!$B:$B, $A92)</f>
        <v>0</v>
      </c>
      <c r="D92">
        <f>SUMIFS('Summary Dataset'!$Y:$Y, 'Summary Dataset'!$AD:$AD, TRUE, 'Summary Dataset'!$B:$B, $A92)</f>
        <v>0</v>
      </c>
      <c r="E92">
        <f>SUMIFS('Summary Dataset'!$Y:$Y, 'Summary Dataset'!$AE:$AE, TRUE, 'Summary Dataset'!$B:$B, $A92)</f>
        <v>0</v>
      </c>
      <c r="F92">
        <f>SUMIFS('Summary Dataset'!$Y:$Y, 'Summary Dataset'!$AF:$AF, TRUE, 'Summary Dataset'!$B:$B, $A92)</f>
        <v>0</v>
      </c>
      <c r="G92">
        <f>SUMIFS('Summary Dataset'!$Y:$Y, 'Summary Dataset'!$AG:$AG, TRUE, 'Summary Dataset'!$B:$B, $A92)</f>
        <v>0</v>
      </c>
      <c r="H92">
        <f>SUMIFS('Summary Dataset'!$Y:$Y, 'Summary Dataset'!$AH:$AH, TRUE, 'Summary Dataset'!$B:$B, $A92)</f>
        <v>0</v>
      </c>
      <c r="I92">
        <f>SUMIFS('Summary Dataset'!$Y:$Y, 'Summary Dataset'!$B:$B, $A92)</f>
        <v>0</v>
      </c>
      <c r="J92" t="s">
        <v>170</v>
      </c>
      <c r="K92">
        <f>SUMIFS('Summary Dataset'!$AA:$AA, 'Summary Dataset'!$AB:$AB, TRUE, 'Summary Dataset'!$B:$B, $A92)</f>
        <v>0</v>
      </c>
      <c r="L92">
        <f>SUMIFS('Summary Dataset'!$AA:$AA, 'Summary Dataset'!$AC:$AC, TRUE, 'Summary Dataset'!$B:$B, $A92)</f>
        <v>0</v>
      </c>
      <c r="M92">
        <f>SUMIFS('Summary Dataset'!$AA:$AA, 'Summary Dataset'!$AD:$AD, TRUE, 'Summary Dataset'!$B:$B, $A92)</f>
        <v>0</v>
      </c>
      <c r="N92">
        <f>SUMIFS('Summary Dataset'!$AA:$AA, 'Summary Dataset'!$AE:$AE, TRUE, 'Summary Dataset'!$B:$B, $A92)</f>
        <v>0</v>
      </c>
      <c r="O92">
        <f>SUMIFS('Summary Dataset'!$AA:$AA, 'Summary Dataset'!$AF:$AF, TRUE, 'Summary Dataset'!$B:$B, $A92)</f>
        <v>0</v>
      </c>
      <c r="P92">
        <f>SUMIFS('Summary Dataset'!$AA:$AA, 'Summary Dataset'!$AG:$AG, TRUE, 'Summary Dataset'!$B:$B, $A92)</f>
        <v>0</v>
      </c>
      <c r="Q92">
        <f>SUMIFS('Summary Dataset'!$AA:$AA, 'Summary Dataset'!$AH:$AH, TRUE, 'Summary Dataset'!$B:$B, $A92)</f>
        <v>0</v>
      </c>
      <c r="R92">
        <f t="shared" si="4"/>
        <v>0</v>
      </c>
      <c r="S92">
        <f t="shared" si="5"/>
        <v>0</v>
      </c>
    </row>
    <row r="93" spans="1:19" x14ac:dyDescent="0.25">
      <c r="A93" t="s">
        <v>127</v>
      </c>
      <c r="B93">
        <f>SUMIFS('Summary Dataset'!$Y:$Y, 'Summary Dataset'!$AB:$AB, TRUE, 'Summary Dataset'!$B:$B, $A93)</f>
        <v>0</v>
      </c>
      <c r="C93">
        <f>SUMIFS('Summary Dataset'!$Y:$Y, 'Summary Dataset'!$AC:$AC, TRUE, 'Summary Dataset'!$B:$B, $A93)</f>
        <v>0</v>
      </c>
      <c r="D93">
        <f>SUMIFS('Summary Dataset'!$Y:$Y, 'Summary Dataset'!$AD:$AD, TRUE, 'Summary Dataset'!$B:$B, $A93)</f>
        <v>0</v>
      </c>
      <c r="E93">
        <f>SUMIFS('Summary Dataset'!$Y:$Y, 'Summary Dataset'!$AE:$AE, TRUE, 'Summary Dataset'!$B:$B, $A93)</f>
        <v>0</v>
      </c>
      <c r="F93">
        <f>SUMIFS('Summary Dataset'!$Y:$Y, 'Summary Dataset'!$AF:$AF, TRUE, 'Summary Dataset'!$B:$B, $A93)</f>
        <v>0</v>
      </c>
      <c r="G93">
        <f>SUMIFS('Summary Dataset'!$Y:$Y, 'Summary Dataset'!$AG:$AG, TRUE, 'Summary Dataset'!$B:$B, $A93)</f>
        <v>0</v>
      </c>
      <c r="H93">
        <f>SUMIFS('Summary Dataset'!$Y:$Y, 'Summary Dataset'!$AH:$AH, TRUE, 'Summary Dataset'!$B:$B, $A93)</f>
        <v>0</v>
      </c>
      <c r="I93">
        <f>SUMIFS('Summary Dataset'!$Y:$Y, 'Summary Dataset'!$B:$B, $A93)</f>
        <v>0</v>
      </c>
      <c r="J93" t="s">
        <v>170</v>
      </c>
      <c r="K93">
        <f>SUMIFS('Summary Dataset'!$AA:$AA, 'Summary Dataset'!$AB:$AB, TRUE, 'Summary Dataset'!$B:$B, $A93)</f>
        <v>0</v>
      </c>
      <c r="L93">
        <f>SUMIFS('Summary Dataset'!$AA:$AA, 'Summary Dataset'!$AC:$AC, TRUE, 'Summary Dataset'!$B:$B, $A93)</f>
        <v>0</v>
      </c>
      <c r="M93">
        <f>SUMIFS('Summary Dataset'!$AA:$AA, 'Summary Dataset'!$AD:$AD, TRUE, 'Summary Dataset'!$B:$B, $A93)</f>
        <v>0</v>
      </c>
      <c r="N93">
        <f>SUMIFS('Summary Dataset'!$AA:$AA, 'Summary Dataset'!$AE:$AE, TRUE, 'Summary Dataset'!$B:$B, $A93)</f>
        <v>0</v>
      </c>
      <c r="O93">
        <f>SUMIFS('Summary Dataset'!$AA:$AA, 'Summary Dataset'!$AF:$AF, TRUE, 'Summary Dataset'!$B:$B, $A93)</f>
        <v>0</v>
      </c>
      <c r="P93">
        <f>SUMIFS('Summary Dataset'!$AA:$AA, 'Summary Dataset'!$AG:$AG, TRUE, 'Summary Dataset'!$B:$B, $A93)</f>
        <v>0</v>
      </c>
      <c r="Q93">
        <f>SUMIFS('Summary Dataset'!$AA:$AA, 'Summary Dataset'!$AH:$AH, TRUE, 'Summary Dataset'!$B:$B, $A93)</f>
        <v>0</v>
      </c>
      <c r="R93">
        <f t="shared" si="4"/>
        <v>0</v>
      </c>
      <c r="S93">
        <f t="shared" si="5"/>
        <v>0</v>
      </c>
    </row>
  </sheetData>
  <autoFilter ref="A2:S2">
    <sortState ref="A3:S93">
      <sortCondition descending="1" ref="S2"/>
    </sortState>
  </autoFilter>
  <sortState ref="A1:S93">
    <sortCondition descending="1" ref="F1:F93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1"/>
  <sheetViews>
    <sheetView workbookViewId="0">
      <selection sqref="A1:BB2"/>
    </sheetView>
  </sheetViews>
  <sheetFormatPr defaultRowHeight="15" x14ac:dyDescent="0.25"/>
  <cols>
    <col min="1" max="1" width="4.42578125" customWidth="1"/>
    <col min="2" max="2" width="30" customWidth="1"/>
    <col min="3" max="3" width="11.140625" style="1" customWidth="1"/>
    <col min="4" max="7" width="8.7109375" customWidth="1"/>
    <col min="8" max="9" width="4.140625" style="1" customWidth="1"/>
    <col min="10" max="10" width="4.140625" style="23" customWidth="1"/>
    <col min="11" max="21" width="4.140625" style="1" customWidth="1"/>
    <col min="22" max="22" width="4.85546875" style="1" customWidth="1"/>
    <col min="23" max="26" width="4.140625" style="1" customWidth="1"/>
    <col min="27" max="27" width="5.140625" style="1" customWidth="1"/>
    <col min="28" max="28" width="4" style="1" customWidth="1"/>
    <col min="29" max="30" width="5" style="1" customWidth="1"/>
    <col min="31" max="31" width="5.28515625" style="1" customWidth="1"/>
    <col min="32" max="32" width="5.42578125" style="1" customWidth="1"/>
    <col min="33" max="53" width="4.140625" style="1" customWidth="1"/>
  </cols>
  <sheetData>
    <row r="1" spans="1:56" ht="27" customHeight="1" x14ac:dyDescent="0.25">
      <c r="A1" s="142" t="s">
        <v>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7"/>
      <c r="BD1" s="7"/>
    </row>
    <row r="2" spans="1:56" ht="20.25" customHeight="1" thickBot="1" x14ac:dyDescent="0.3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7"/>
      <c r="BD2" s="7"/>
    </row>
    <row r="3" spans="1:56" ht="21.75" customHeight="1" x14ac:dyDescent="0.25">
      <c r="A3" s="143"/>
      <c r="B3" s="143"/>
      <c r="C3" s="143"/>
      <c r="D3" s="143"/>
      <c r="E3" s="1"/>
      <c r="F3" s="1"/>
      <c r="G3" s="1"/>
      <c r="H3" s="144"/>
      <c r="I3" s="145"/>
      <c r="J3" s="145"/>
      <c r="K3" s="145"/>
      <c r="L3" s="145"/>
      <c r="M3" s="144"/>
      <c r="N3" s="145"/>
      <c r="O3" s="145"/>
      <c r="P3" s="145"/>
      <c r="Q3" s="146"/>
      <c r="R3" s="144"/>
      <c r="S3" s="145"/>
      <c r="T3" s="145"/>
      <c r="U3" s="145"/>
      <c r="V3" s="145"/>
      <c r="W3" s="144"/>
      <c r="X3" s="145"/>
      <c r="Y3" s="145"/>
      <c r="Z3" s="145"/>
      <c r="AA3" s="146"/>
      <c r="AB3" s="144"/>
      <c r="AC3" s="145"/>
      <c r="AD3" s="145"/>
      <c r="AE3" s="145"/>
      <c r="AF3" s="146"/>
      <c r="AG3" s="144"/>
      <c r="AH3" s="145"/>
      <c r="AI3" s="145"/>
      <c r="AJ3" s="145"/>
      <c r="AK3" s="145"/>
      <c r="AL3" s="144"/>
      <c r="AM3" s="145"/>
      <c r="AN3" s="145"/>
      <c r="AO3" s="145"/>
      <c r="AP3" s="146"/>
      <c r="AQ3" s="145"/>
      <c r="AR3" s="145"/>
      <c r="AS3" s="145"/>
      <c r="AT3" s="145"/>
      <c r="AU3" s="145"/>
      <c r="AV3" s="144"/>
      <c r="AW3" s="145"/>
      <c r="AX3" s="145"/>
      <c r="AY3" s="145"/>
      <c r="AZ3" s="146"/>
      <c r="BA3" s="147" t="s">
        <v>50</v>
      </c>
      <c r="BB3" s="150" t="s">
        <v>3</v>
      </c>
    </row>
    <row r="4" spans="1:56" ht="19.5" customHeight="1" thickBot="1" x14ac:dyDescent="0.3">
      <c r="A4" s="143"/>
      <c r="B4" s="143"/>
      <c r="C4" s="143"/>
      <c r="D4" s="143"/>
      <c r="E4" s="1"/>
      <c r="F4" s="1"/>
      <c r="G4" s="1"/>
      <c r="H4" s="139"/>
      <c r="I4" s="138"/>
      <c r="J4" s="138"/>
      <c r="K4" s="138"/>
      <c r="L4" s="138"/>
      <c r="M4" s="139"/>
      <c r="N4" s="138"/>
      <c r="O4" s="138"/>
      <c r="P4" s="138"/>
      <c r="Q4" s="140"/>
      <c r="R4" s="139"/>
      <c r="S4" s="138"/>
      <c r="T4" s="138"/>
      <c r="U4" s="138"/>
      <c r="V4" s="138"/>
      <c r="W4" s="139"/>
      <c r="X4" s="138"/>
      <c r="Y4" s="138"/>
      <c r="Z4" s="138"/>
      <c r="AA4" s="140"/>
      <c r="AB4" s="139"/>
      <c r="AC4" s="138"/>
      <c r="AD4" s="138"/>
      <c r="AE4" s="138"/>
      <c r="AF4" s="140"/>
      <c r="AG4" s="139"/>
      <c r="AH4" s="138"/>
      <c r="AI4" s="138"/>
      <c r="AJ4" s="138"/>
      <c r="AK4" s="138"/>
      <c r="AL4" s="139"/>
      <c r="AM4" s="138"/>
      <c r="AN4" s="138"/>
      <c r="AO4" s="138"/>
      <c r="AP4" s="140"/>
      <c r="AQ4" s="138"/>
      <c r="AR4" s="138"/>
      <c r="AS4" s="138"/>
      <c r="AT4" s="138"/>
      <c r="AU4" s="138"/>
      <c r="AV4" s="139"/>
      <c r="AW4" s="138"/>
      <c r="AX4" s="138"/>
      <c r="AY4" s="138"/>
      <c r="AZ4" s="140"/>
      <c r="BA4" s="148"/>
      <c r="BB4" s="151"/>
    </row>
    <row r="5" spans="1:56" s="2" customFormat="1" ht="45" customHeight="1" thickBot="1" x14ac:dyDescent="0.3">
      <c r="A5" s="54" t="s">
        <v>0</v>
      </c>
      <c r="B5" s="34" t="s">
        <v>1</v>
      </c>
      <c r="C5" s="36" t="s">
        <v>6</v>
      </c>
      <c r="D5" s="35" t="s">
        <v>7</v>
      </c>
      <c r="E5" s="81" t="s">
        <v>14</v>
      </c>
      <c r="F5" s="35" t="s">
        <v>9</v>
      </c>
      <c r="G5" s="67" t="s">
        <v>10</v>
      </c>
      <c r="H5" s="55" t="s">
        <v>2</v>
      </c>
      <c r="I5" s="56">
        <v>1</v>
      </c>
      <c r="J5" s="57" t="s">
        <v>4</v>
      </c>
      <c r="K5" s="56">
        <v>2</v>
      </c>
      <c r="L5" s="58" t="s">
        <v>4</v>
      </c>
      <c r="M5" s="69" t="s">
        <v>2</v>
      </c>
      <c r="N5" s="56">
        <v>1</v>
      </c>
      <c r="O5" s="56" t="s">
        <v>4</v>
      </c>
      <c r="P5" s="56">
        <v>2</v>
      </c>
      <c r="Q5" s="59" t="s">
        <v>4</v>
      </c>
      <c r="R5" s="55" t="s">
        <v>2</v>
      </c>
      <c r="S5" s="56">
        <v>1</v>
      </c>
      <c r="T5" s="56" t="s">
        <v>4</v>
      </c>
      <c r="U5" s="56">
        <v>2</v>
      </c>
      <c r="V5" s="58" t="s">
        <v>4</v>
      </c>
      <c r="W5" s="69" t="s">
        <v>2</v>
      </c>
      <c r="X5" s="56">
        <v>1</v>
      </c>
      <c r="Y5" s="56" t="s">
        <v>4</v>
      </c>
      <c r="Z5" s="56">
        <v>2</v>
      </c>
      <c r="AA5" s="59" t="s">
        <v>4</v>
      </c>
      <c r="AB5" s="55" t="s">
        <v>2</v>
      </c>
      <c r="AC5" s="56">
        <v>1</v>
      </c>
      <c r="AD5" s="56" t="s">
        <v>4</v>
      </c>
      <c r="AE5" s="56">
        <v>2</v>
      </c>
      <c r="AF5" s="58" t="s">
        <v>4</v>
      </c>
      <c r="AG5" s="69" t="s">
        <v>2</v>
      </c>
      <c r="AH5" s="56">
        <v>1</v>
      </c>
      <c r="AI5" s="56" t="s">
        <v>4</v>
      </c>
      <c r="AJ5" s="56">
        <v>2</v>
      </c>
      <c r="AK5" s="59" t="s">
        <v>4</v>
      </c>
      <c r="AL5" s="55" t="s">
        <v>2</v>
      </c>
      <c r="AM5" s="56">
        <v>1</v>
      </c>
      <c r="AN5" s="56" t="s">
        <v>4</v>
      </c>
      <c r="AO5" s="56">
        <v>2</v>
      </c>
      <c r="AP5" s="58" t="s">
        <v>4</v>
      </c>
      <c r="AQ5" s="46" t="s">
        <v>2</v>
      </c>
      <c r="AR5" s="37">
        <v>1</v>
      </c>
      <c r="AS5" s="37" t="s">
        <v>4</v>
      </c>
      <c r="AT5" s="37">
        <v>2</v>
      </c>
      <c r="AU5" s="77" t="s">
        <v>4</v>
      </c>
      <c r="AV5" s="41" t="s">
        <v>2</v>
      </c>
      <c r="AW5" s="37">
        <v>1</v>
      </c>
      <c r="AX5" s="37" t="s">
        <v>4</v>
      </c>
      <c r="AY5" s="37">
        <v>2</v>
      </c>
      <c r="AZ5" s="38" t="s">
        <v>4</v>
      </c>
      <c r="BA5" s="149"/>
      <c r="BB5" s="152"/>
    </row>
    <row r="6" spans="1:56" x14ac:dyDescent="0.25">
      <c r="A6" s="60">
        <v>1</v>
      </c>
      <c r="B6" s="49"/>
      <c r="C6" s="64"/>
      <c r="D6" s="49"/>
      <c r="E6" s="82"/>
      <c r="F6" s="49"/>
      <c r="G6" s="62"/>
      <c r="H6" s="17"/>
      <c r="I6" s="18"/>
      <c r="J6" s="47"/>
      <c r="K6" s="18"/>
      <c r="L6" s="27"/>
      <c r="M6" s="70"/>
      <c r="N6" s="18"/>
      <c r="O6" s="18"/>
      <c r="P6" s="18"/>
      <c r="Q6" s="21"/>
      <c r="R6" s="17"/>
      <c r="S6" s="19"/>
      <c r="T6" s="19"/>
      <c r="U6" s="18"/>
      <c r="V6" s="27"/>
      <c r="W6" s="70"/>
      <c r="X6" s="18"/>
      <c r="Y6" s="19"/>
      <c r="Z6" s="18"/>
      <c r="AA6" s="40"/>
      <c r="AB6" s="17"/>
      <c r="AC6" s="18"/>
      <c r="AD6" s="19"/>
      <c r="AE6" s="18"/>
      <c r="AF6" s="20"/>
      <c r="AG6" s="70"/>
      <c r="AH6" s="18"/>
      <c r="AI6" s="19"/>
      <c r="AJ6" s="30"/>
      <c r="AK6" s="40"/>
      <c r="AL6" s="17"/>
      <c r="AM6" s="30"/>
      <c r="AN6" s="19"/>
      <c r="AO6" s="30"/>
      <c r="AP6" s="20"/>
      <c r="AQ6" s="75"/>
      <c r="AR6" s="42"/>
      <c r="AS6" s="42"/>
      <c r="AT6" s="42"/>
      <c r="AU6" s="78"/>
      <c r="AV6" s="79"/>
      <c r="AW6" s="39"/>
      <c r="AX6" s="42"/>
      <c r="AY6" s="39"/>
      <c r="AZ6" s="43"/>
      <c r="BA6" s="87"/>
      <c r="BB6" s="52">
        <f t="shared" ref="BB6:BB46" si="0">SUM(H6:AZ6)</f>
        <v>0</v>
      </c>
    </row>
    <row r="7" spans="1:56" x14ac:dyDescent="0.25">
      <c r="A7" s="60">
        <v>2</v>
      </c>
      <c r="B7" s="50"/>
      <c r="C7" s="65"/>
      <c r="D7" s="50"/>
      <c r="E7" s="83"/>
      <c r="F7" s="50"/>
      <c r="G7" s="63"/>
      <c r="H7" s="9"/>
      <c r="I7" s="4"/>
      <c r="J7" s="22"/>
      <c r="K7" s="4"/>
      <c r="L7" s="10"/>
      <c r="M7" s="71"/>
      <c r="N7" s="4"/>
      <c r="O7" s="4"/>
      <c r="P7" s="4"/>
      <c r="Q7" s="16"/>
      <c r="R7" s="9"/>
      <c r="S7" s="4"/>
      <c r="T7" s="12"/>
      <c r="U7" s="4"/>
      <c r="V7" s="13"/>
      <c r="W7" s="71"/>
      <c r="X7" s="4"/>
      <c r="Y7" s="12"/>
      <c r="Z7" s="4"/>
      <c r="AA7" s="16"/>
      <c r="AB7" s="9"/>
      <c r="AC7" s="4"/>
      <c r="AD7" s="12"/>
      <c r="AE7" s="4"/>
      <c r="AF7" s="13"/>
      <c r="AG7" s="71"/>
      <c r="AH7" s="4"/>
      <c r="AI7" s="12"/>
      <c r="AJ7" s="31"/>
      <c r="AK7" s="16"/>
      <c r="AL7" s="9"/>
      <c r="AM7" s="31"/>
      <c r="AN7" s="12"/>
      <c r="AO7" s="31"/>
      <c r="AP7" s="13"/>
      <c r="AQ7" s="71"/>
      <c r="AR7" s="12"/>
      <c r="AS7" s="12"/>
      <c r="AT7" s="12"/>
      <c r="AU7" s="16"/>
      <c r="AV7" s="80"/>
      <c r="AW7" s="31"/>
      <c r="AX7" s="12"/>
      <c r="AY7" s="31"/>
      <c r="AZ7" s="33"/>
      <c r="BA7" s="88"/>
      <c r="BB7" s="53">
        <f t="shared" si="0"/>
        <v>0</v>
      </c>
    </row>
    <row r="8" spans="1:56" x14ac:dyDescent="0.25">
      <c r="A8" s="60">
        <v>3</v>
      </c>
      <c r="B8" s="50"/>
      <c r="C8" s="65"/>
      <c r="D8" s="50"/>
      <c r="E8" s="83"/>
      <c r="F8" s="50"/>
      <c r="G8" s="63"/>
      <c r="H8" s="9"/>
      <c r="I8" s="4"/>
      <c r="J8" s="22"/>
      <c r="K8" s="4"/>
      <c r="L8" s="13"/>
      <c r="M8" s="71"/>
      <c r="N8" s="4"/>
      <c r="O8" s="12"/>
      <c r="P8" s="4"/>
      <c r="Q8" s="16"/>
      <c r="R8" s="9"/>
      <c r="S8" s="4"/>
      <c r="T8" s="12"/>
      <c r="U8" s="4"/>
      <c r="V8" s="10"/>
      <c r="W8" s="71"/>
      <c r="X8" s="4"/>
      <c r="Y8" s="12"/>
      <c r="Z8" s="4"/>
      <c r="AA8" s="16"/>
      <c r="AB8" s="9"/>
      <c r="AC8" s="4"/>
      <c r="AD8" s="12"/>
      <c r="AE8" s="4"/>
      <c r="AF8" s="13"/>
      <c r="AG8" s="76"/>
      <c r="AH8" s="31"/>
      <c r="AI8" s="44"/>
      <c r="AJ8" s="31"/>
      <c r="AK8" s="74"/>
      <c r="AL8" s="9"/>
      <c r="AM8" s="31"/>
      <c r="AN8" s="12"/>
      <c r="AO8" s="31"/>
      <c r="AP8" s="13"/>
      <c r="AQ8" s="71"/>
      <c r="AR8" s="12"/>
      <c r="AS8" s="12"/>
      <c r="AT8" s="12"/>
      <c r="AU8" s="16"/>
      <c r="AV8" s="80"/>
      <c r="AW8" s="31"/>
      <c r="AX8" s="12"/>
      <c r="AY8" s="31"/>
      <c r="AZ8" s="33"/>
      <c r="BA8" s="88"/>
      <c r="BB8" s="53">
        <f t="shared" si="0"/>
        <v>0</v>
      </c>
    </row>
    <row r="9" spans="1:56" x14ac:dyDescent="0.25">
      <c r="A9" s="60">
        <v>4</v>
      </c>
      <c r="B9" s="50"/>
      <c r="C9" s="65"/>
      <c r="D9" s="50"/>
      <c r="E9" s="83"/>
      <c r="F9" s="50"/>
      <c r="G9" s="63"/>
      <c r="H9" s="9"/>
      <c r="I9" s="4"/>
      <c r="J9" s="22"/>
      <c r="K9" s="4"/>
      <c r="L9" s="10"/>
      <c r="M9" s="71"/>
      <c r="N9" s="4"/>
      <c r="O9" s="4"/>
      <c r="P9" s="4"/>
      <c r="Q9" s="14"/>
      <c r="R9" s="9"/>
      <c r="S9" s="4"/>
      <c r="T9" s="12"/>
      <c r="U9" s="4"/>
      <c r="V9" s="10"/>
      <c r="W9" s="71"/>
      <c r="X9" s="4"/>
      <c r="Y9" s="12"/>
      <c r="Z9" s="4"/>
      <c r="AA9" s="16"/>
      <c r="AB9" s="9"/>
      <c r="AC9" s="4"/>
      <c r="AD9" s="12"/>
      <c r="AE9" s="4"/>
      <c r="AF9" s="13"/>
      <c r="AG9" s="71"/>
      <c r="AH9" s="4"/>
      <c r="AI9" s="12"/>
      <c r="AJ9" s="31"/>
      <c r="AK9" s="16"/>
      <c r="AL9" s="9"/>
      <c r="AM9" s="31"/>
      <c r="AN9" s="12"/>
      <c r="AO9" s="31"/>
      <c r="AP9" s="13"/>
      <c r="AQ9" s="71"/>
      <c r="AR9" s="12"/>
      <c r="AS9" s="12"/>
      <c r="AT9" s="12"/>
      <c r="AU9" s="16"/>
      <c r="AV9" s="80"/>
      <c r="AW9" s="31"/>
      <c r="AX9" s="12"/>
      <c r="AY9" s="31"/>
      <c r="AZ9" s="33"/>
      <c r="BA9" s="88"/>
      <c r="BB9" s="53">
        <f t="shared" si="0"/>
        <v>0</v>
      </c>
    </row>
    <row r="10" spans="1:56" x14ac:dyDescent="0.25">
      <c r="A10" s="60">
        <v>5</v>
      </c>
      <c r="B10" s="50"/>
      <c r="C10" s="65"/>
      <c r="D10" s="50"/>
      <c r="E10" s="83"/>
      <c r="F10" s="50"/>
      <c r="G10" s="63"/>
      <c r="H10" s="9"/>
      <c r="I10" s="4"/>
      <c r="J10" s="22"/>
      <c r="K10" s="4"/>
      <c r="L10" s="10"/>
      <c r="M10" s="71"/>
      <c r="N10" s="4"/>
      <c r="O10" s="4"/>
      <c r="P10" s="4"/>
      <c r="Q10" s="14"/>
      <c r="R10" s="9"/>
      <c r="S10" s="4"/>
      <c r="T10" s="12"/>
      <c r="U10" s="4"/>
      <c r="V10" s="10"/>
      <c r="W10" s="71"/>
      <c r="X10" s="4"/>
      <c r="Y10" s="12"/>
      <c r="Z10" s="4"/>
      <c r="AA10" s="16"/>
      <c r="AB10" s="9"/>
      <c r="AC10" s="4"/>
      <c r="AD10" s="12"/>
      <c r="AE10" s="4"/>
      <c r="AF10" s="13"/>
      <c r="AG10" s="71"/>
      <c r="AH10" s="4"/>
      <c r="AI10" s="12"/>
      <c r="AJ10" s="31"/>
      <c r="AK10" s="16"/>
      <c r="AL10" s="9"/>
      <c r="AM10" s="31"/>
      <c r="AN10" s="12"/>
      <c r="AO10" s="31"/>
      <c r="AP10" s="13"/>
      <c r="AQ10" s="71"/>
      <c r="AR10" s="12"/>
      <c r="AS10" s="12"/>
      <c r="AT10" s="12"/>
      <c r="AU10" s="16"/>
      <c r="AV10" s="80"/>
      <c r="AW10" s="31"/>
      <c r="AX10" s="12"/>
      <c r="AY10" s="31"/>
      <c r="AZ10" s="33"/>
      <c r="BA10" s="88"/>
      <c r="BB10" s="53">
        <f t="shared" si="0"/>
        <v>0</v>
      </c>
    </row>
    <row r="11" spans="1:56" x14ac:dyDescent="0.25">
      <c r="A11" s="60">
        <v>6</v>
      </c>
      <c r="B11" s="50"/>
      <c r="C11" s="65"/>
      <c r="D11" s="50"/>
      <c r="E11" s="83"/>
      <c r="F11" s="50"/>
      <c r="G11" s="63"/>
      <c r="H11" s="9"/>
      <c r="I11" s="4"/>
      <c r="J11" s="22"/>
      <c r="K11" s="4"/>
      <c r="L11" s="10"/>
      <c r="M11" s="71"/>
      <c r="N11" s="4"/>
      <c r="O11" s="4"/>
      <c r="P11" s="4"/>
      <c r="Q11" s="14"/>
      <c r="R11" s="9"/>
      <c r="S11" s="4"/>
      <c r="T11" s="12"/>
      <c r="U11" s="4"/>
      <c r="V11" s="13"/>
      <c r="W11" s="71"/>
      <c r="X11" s="4"/>
      <c r="Y11" s="12"/>
      <c r="Z11" s="4"/>
      <c r="AA11" s="16"/>
      <c r="AB11" s="9"/>
      <c r="AC11" s="4"/>
      <c r="AD11" s="12"/>
      <c r="AE11" s="4"/>
      <c r="AF11" s="13"/>
      <c r="AG11" s="71"/>
      <c r="AH11" s="4"/>
      <c r="AI11" s="12"/>
      <c r="AJ11" s="31"/>
      <c r="AK11" s="16"/>
      <c r="AL11" s="9"/>
      <c r="AM11" s="31"/>
      <c r="AN11" s="12"/>
      <c r="AO11" s="31"/>
      <c r="AP11" s="13"/>
      <c r="AQ11" s="71"/>
      <c r="AR11" s="12"/>
      <c r="AS11" s="12"/>
      <c r="AT11" s="12"/>
      <c r="AU11" s="16"/>
      <c r="AV11" s="80"/>
      <c r="AW11" s="31"/>
      <c r="AX11" s="12"/>
      <c r="AY11" s="31"/>
      <c r="AZ11" s="33"/>
      <c r="BA11" s="88"/>
      <c r="BB11" s="53">
        <f t="shared" si="0"/>
        <v>0</v>
      </c>
    </row>
    <row r="12" spans="1:56" x14ac:dyDescent="0.25">
      <c r="A12" s="60">
        <v>7</v>
      </c>
      <c r="B12" s="50"/>
      <c r="C12" s="65"/>
      <c r="D12" s="50"/>
      <c r="E12" s="83"/>
      <c r="F12" s="50"/>
      <c r="G12" s="63"/>
      <c r="H12" s="9"/>
      <c r="I12" s="4"/>
      <c r="J12" s="22"/>
      <c r="K12" s="4"/>
      <c r="L12" s="10"/>
      <c r="M12" s="71"/>
      <c r="N12" s="4"/>
      <c r="O12" s="4"/>
      <c r="P12" s="4"/>
      <c r="Q12" s="14"/>
      <c r="R12" s="9"/>
      <c r="S12" s="4"/>
      <c r="T12" s="12"/>
      <c r="U12" s="4"/>
      <c r="V12" s="10"/>
      <c r="W12" s="71"/>
      <c r="X12" s="4"/>
      <c r="Y12" s="12"/>
      <c r="Z12" s="4"/>
      <c r="AA12" s="16"/>
      <c r="AB12" s="9"/>
      <c r="AC12" s="4"/>
      <c r="AD12" s="12"/>
      <c r="AE12" s="4"/>
      <c r="AF12" s="13"/>
      <c r="AG12" s="71"/>
      <c r="AH12" s="4"/>
      <c r="AI12" s="12"/>
      <c r="AJ12" s="31"/>
      <c r="AK12" s="16"/>
      <c r="AL12" s="9"/>
      <c r="AM12" s="31"/>
      <c r="AN12" s="12"/>
      <c r="AO12" s="31"/>
      <c r="AP12" s="13"/>
      <c r="AQ12" s="71"/>
      <c r="AR12" s="12"/>
      <c r="AS12" s="12"/>
      <c r="AT12" s="12"/>
      <c r="AU12" s="16"/>
      <c r="AV12" s="80"/>
      <c r="AW12" s="31"/>
      <c r="AX12" s="12"/>
      <c r="AY12" s="31"/>
      <c r="AZ12" s="33"/>
      <c r="BA12" s="88"/>
      <c r="BB12" s="53">
        <f t="shared" si="0"/>
        <v>0</v>
      </c>
    </row>
    <row r="13" spans="1:56" x14ac:dyDescent="0.25">
      <c r="A13" s="60">
        <v>8</v>
      </c>
      <c r="B13" s="50"/>
      <c r="C13" s="65"/>
      <c r="D13" s="50"/>
      <c r="E13" s="83"/>
      <c r="F13" s="50"/>
      <c r="G13" s="63"/>
      <c r="H13" s="9"/>
      <c r="I13" s="4"/>
      <c r="J13" s="22"/>
      <c r="K13" s="4"/>
      <c r="L13" s="73"/>
      <c r="M13" s="71"/>
      <c r="N13" s="4"/>
      <c r="O13" s="4"/>
      <c r="P13" s="4"/>
      <c r="Q13" s="14"/>
      <c r="R13" s="9"/>
      <c r="S13" s="4"/>
      <c r="T13" s="12"/>
      <c r="U13" s="12"/>
      <c r="V13" s="10"/>
      <c r="W13" s="71"/>
      <c r="X13" s="4"/>
      <c r="Y13" s="12"/>
      <c r="Z13" s="4"/>
      <c r="AA13" s="16"/>
      <c r="AB13" s="9"/>
      <c r="AC13" s="4"/>
      <c r="AD13" s="12"/>
      <c r="AE13" s="4"/>
      <c r="AF13" s="13"/>
      <c r="AG13" s="71"/>
      <c r="AH13" s="4"/>
      <c r="AI13" s="12"/>
      <c r="AJ13" s="31"/>
      <c r="AK13" s="16"/>
      <c r="AL13" s="9"/>
      <c r="AM13" s="31"/>
      <c r="AN13" s="12"/>
      <c r="AO13" s="31"/>
      <c r="AP13" s="13"/>
      <c r="AQ13" s="71"/>
      <c r="AR13" s="12"/>
      <c r="AS13" s="12"/>
      <c r="AT13" s="12"/>
      <c r="AU13" s="16"/>
      <c r="AV13" s="80"/>
      <c r="AW13" s="31"/>
      <c r="AX13" s="12"/>
      <c r="AY13" s="31"/>
      <c r="AZ13" s="33"/>
      <c r="BA13" s="88"/>
      <c r="BB13" s="53">
        <f t="shared" si="0"/>
        <v>0</v>
      </c>
    </row>
    <row r="14" spans="1:56" x14ac:dyDescent="0.25">
      <c r="A14" s="60">
        <v>9</v>
      </c>
      <c r="B14" s="50"/>
      <c r="C14" s="65"/>
      <c r="D14" s="50"/>
      <c r="E14" s="83"/>
      <c r="F14" s="50"/>
      <c r="G14" s="63"/>
      <c r="H14" s="9"/>
      <c r="I14" s="4"/>
      <c r="J14" s="22"/>
      <c r="K14" s="4"/>
      <c r="L14" s="10"/>
      <c r="M14" s="71"/>
      <c r="N14" s="4"/>
      <c r="O14" s="4"/>
      <c r="P14" s="4"/>
      <c r="Q14" s="14"/>
      <c r="R14" s="9"/>
      <c r="S14" s="4"/>
      <c r="T14" s="12"/>
      <c r="U14" s="4"/>
      <c r="V14" s="10"/>
      <c r="W14" s="71"/>
      <c r="X14" s="4"/>
      <c r="Y14" s="12"/>
      <c r="Z14" s="4"/>
      <c r="AA14" s="16"/>
      <c r="AB14" s="9"/>
      <c r="AC14" s="4"/>
      <c r="AD14" s="12"/>
      <c r="AE14" s="4"/>
      <c r="AF14" s="13"/>
      <c r="AG14" s="71"/>
      <c r="AH14" s="4"/>
      <c r="AI14" s="12"/>
      <c r="AJ14" s="31"/>
      <c r="AK14" s="16"/>
      <c r="AL14" s="9"/>
      <c r="AM14" s="31"/>
      <c r="AN14" s="12"/>
      <c r="AO14" s="31"/>
      <c r="AP14" s="13"/>
      <c r="AQ14" s="71"/>
      <c r="AR14" s="12"/>
      <c r="AS14" s="12"/>
      <c r="AT14" s="12"/>
      <c r="AU14" s="16"/>
      <c r="AV14" s="80"/>
      <c r="AW14" s="12"/>
      <c r="AX14" s="12"/>
      <c r="AY14" s="12"/>
      <c r="AZ14" s="33"/>
      <c r="BA14" s="88"/>
      <c r="BB14" s="53">
        <f t="shared" si="0"/>
        <v>0</v>
      </c>
    </row>
    <row r="15" spans="1:56" x14ac:dyDescent="0.25">
      <c r="A15" s="60">
        <v>10</v>
      </c>
      <c r="B15" s="50"/>
      <c r="C15" s="65"/>
      <c r="D15" s="50"/>
      <c r="E15" s="83"/>
      <c r="F15" s="50"/>
      <c r="G15" s="63"/>
      <c r="H15" s="9"/>
      <c r="I15" s="4"/>
      <c r="J15" s="22"/>
      <c r="K15" s="4"/>
      <c r="L15" s="10"/>
      <c r="M15" s="71"/>
      <c r="N15" s="4"/>
      <c r="O15" s="4"/>
      <c r="P15" s="4"/>
      <c r="Q15" s="14"/>
      <c r="R15" s="9"/>
      <c r="S15" s="4"/>
      <c r="T15" s="12"/>
      <c r="U15" s="4"/>
      <c r="V15" s="10"/>
      <c r="W15" s="71"/>
      <c r="X15" s="4"/>
      <c r="Y15" s="12"/>
      <c r="Z15" s="4"/>
      <c r="AA15" s="16"/>
      <c r="AB15" s="9"/>
      <c r="AC15" s="4"/>
      <c r="AD15" s="12"/>
      <c r="AE15" s="4"/>
      <c r="AF15" s="13"/>
      <c r="AG15" s="71"/>
      <c r="AH15" s="4"/>
      <c r="AI15" s="12"/>
      <c r="AJ15" s="31"/>
      <c r="AK15" s="16"/>
      <c r="AL15" s="9"/>
      <c r="AM15" s="31"/>
      <c r="AN15" s="12"/>
      <c r="AO15" s="31"/>
      <c r="AP15" s="13"/>
      <c r="AQ15" s="71"/>
      <c r="AR15" s="12"/>
      <c r="AS15" s="12"/>
      <c r="AT15" s="12"/>
      <c r="AU15" s="16"/>
      <c r="AV15" s="80"/>
      <c r="AW15" s="31"/>
      <c r="AX15" s="12"/>
      <c r="AY15" s="31"/>
      <c r="AZ15" s="33"/>
      <c r="BA15" s="88"/>
      <c r="BB15" s="53">
        <f t="shared" si="0"/>
        <v>0</v>
      </c>
    </row>
    <row r="16" spans="1:56" x14ac:dyDescent="0.25">
      <c r="A16" s="60">
        <v>11</v>
      </c>
      <c r="B16" s="50"/>
      <c r="C16" s="65"/>
      <c r="D16" s="50"/>
      <c r="E16" s="83"/>
      <c r="F16" s="50"/>
      <c r="G16" s="63"/>
      <c r="H16" s="9"/>
      <c r="I16" s="4"/>
      <c r="J16" s="22"/>
      <c r="K16" s="4"/>
      <c r="L16" s="10"/>
      <c r="M16" s="71"/>
      <c r="N16" s="4"/>
      <c r="O16" s="4"/>
      <c r="P16" s="4"/>
      <c r="Q16" s="14"/>
      <c r="R16" s="9"/>
      <c r="S16" s="4"/>
      <c r="T16" s="12"/>
      <c r="U16" s="4"/>
      <c r="V16" s="10"/>
      <c r="W16" s="71"/>
      <c r="X16" s="4"/>
      <c r="Y16" s="12"/>
      <c r="Z16" s="4"/>
      <c r="AA16" s="16"/>
      <c r="AB16" s="9"/>
      <c r="AC16" s="4"/>
      <c r="AD16" s="12"/>
      <c r="AE16" s="4"/>
      <c r="AF16" s="13"/>
      <c r="AG16" s="71"/>
      <c r="AH16" s="4"/>
      <c r="AI16" s="12"/>
      <c r="AJ16" s="31"/>
      <c r="AK16" s="16"/>
      <c r="AL16" s="9"/>
      <c r="AM16" s="31"/>
      <c r="AN16" s="12"/>
      <c r="AO16" s="31"/>
      <c r="AP16" s="13"/>
      <c r="AQ16" s="71"/>
      <c r="AR16" s="12"/>
      <c r="AS16" s="12"/>
      <c r="AT16" s="12"/>
      <c r="AU16" s="16"/>
      <c r="AV16" s="80"/>
      <c r="AW16" s="31"/>
      <c r="AX16" s="12"/>
      <c r="AY16" s="31"/>
      <c r="AZ16" s="33"/>
      <c r="BA16" s="88"/>
      <c r="BB16" s="53">
        <f t="shared" si="0"/>
        <v>0</v>
      </c>
    </row>
    <row r="17" spans="1:54" x14ac:dyDescent="0.25">
      <c r="A17" s="60">
        <v>12</v>
      </c>
      <c r="B17" s="50"/>
      <c r="C17" s="65"/>
      <c r="D17" s="50"/>
      <c r="E17" s="83"/>
      <c r="F17" s="50"/>
      <c r="G17" s="63"/>
      <c r="H17" s="9"/>
      <c r="I17" s="4"/>
      <c r="J17" s="22"/>
      <c r="K17" s="4"/>
      <c r="L17" s="10"/>
      <c r="M17" s="71"/>
      <c r="N17" s="4"/>
      <c r="O17" s="12"/>
      <c r="P17" s="4"/>
      <c r="Q17" s="14"/>
      <c r="R17" s="9"/>
      <c r="S17" s="4"/>
      <c r="T17" s="12"/>
      <c r="U17" s="4"/>
      <c r="V17" s="10"/>
      <c r="W17" s="71"/>
      <c r="X17" s="4"/>
      <c r="Y17" s="12"/>
      <c r="Z17" s="4"/>
      <c r="AA17" s="16"/>
      <c r="AB17" s="9"/>
      <c r="AC17" s="4"/>
      <c r="AD17" s="12"/>
      <c r="AE17" s="4"/>
      <c r="AF17" s="13"/>
      <c r="AG17" s="71"/>
      <c r="AH17" s="4"/>
      <c r="AI17" s="12"/>
      <c r="AJ17" s="31"/>
      <c r="AK17" s="16"/>
      <c r="AL17" s="9"/>
      <c r="AM17" s="31"/>
      <c r="AN17" s="12"/>
      <c r="AO17" s="31"/>
      <c r="AP17" s="13"/>
      <c r="AQ17" s="71"/>
      <c r="AR17" s="12"/>
      <c r="AS17" s="12"/>
      <c r="AT17" s="12"/>
      <c r="AU17" s="16"/>
      <c r="AV17" s="80"/>
      <c r="AW17" s="31"/>
      <c r="AX17" s="12"/>
      <c r="AY17" s="31"/>
      <c r="AZ17" s="33"/>
      <c r="BA17" s="88"/>
      <c r="BB17" s="53">
        <f t="shared" si="0"/>
        <v>0</v>
      </c>
    </row>
    <row r="18" spans="1:54" x14ac:dyDescent="0.25">
      <c r="A18" s="60">
        <v>13</v>
      </c>
      <c r="B18" s="50"/>
      <c r="C18" s="65"/>
      <c r="D18" s="50"/>
      <c r="E18" s="83"/>
      <c r="F18" s="50"/>
      <c r="G18" s="63"/>
      <c r="H18" s="9"/>
      <c r="I18" s="4"/>
      <c r="J18" s="22"/>
      <c r="K18" s="4"/>
      <c r="L18" s="10"/>
      <c r="M18" s="71"/>
      <c r="N18" s="4"/>
      <c r="O18" s="12"/>
      <c r="P18" s="4"/>
      <c r="Q18" s="16"/>
      <c r="R18" s="9"/>
      <c r="S18" s="4"/>
      <c r="T18" s="12"/>
      <c r="U18" s="4"/>
      <c r="V18" s="13"/>
      <c r="W18" s="71"/>
      <c r="X18" s="4"/>
      <c r="Y18" s="12"/>
      <c r="Z18" s="4"/>
      <c r="AA18" s="16"/>
      <c r="AB18" s="9"/>
      <c r="AC18" s="4"/>
      <c r="AD18" s="12"/>
      <c r="AE18" s="4"/>
      <c r="AF18" s="13"/>
      <c r="AG18" s="71"/>
      <c r="AH18" s="4"/>
      <c r="AI18" s="12"/>
      <c r="AJ18" s="31"/>
      <c r="AK18" s="16"/>
      <c r="AL18" s="9"/>
      <c r="AM18" s="31"/>
      <c r="AN18" s="12"/>
      <c r="AO18" s="31"/>
      <c r="AP18" s="13"/>
      <c r="AQ18" s="71"/>
      <c r="AR18" s="12"/>
      <c r="AS18" s="12"/>
      <c r="AT18" s="12"/>
      <c r="AU18" s="16"/>
      <c r="AV18" s="80"/>
      <c r="AW18" s="31"/>
      <c r="AX18" s="12"/>
      <c r="AY18" s="31"/>
      <c r="AZ18" s="33"/>
      <c r="BA18" s="88"/>
      <c r="BB18" s="53">
        <f t="shared" si="0"/>
        <v>0</v>
      </c>
    </row>
    <row r="19" spans="1:54" x14ac:dyDescent="0.25">
      <c r="A19" s="60">
        <v>14</v>
      </c>
      <c r="B19" s="50"/>
      <c r="C19" s="65"/>
      <c r="D19" s="50"/>
      <c r="E19" s="83"/>
      <c r="F19" s="50"/>
      <c r="G19" s="63"/>
      <c r="H19" s="9"/>
      <c r="I19" s="4"/>
      <c r="J19" s="12"/>
      <c r="K19" s="4"/>
      <c r="L19" s="10"/>
      <c r="M19" s="71"/>
      <c r="N19" s="4"/>
      <c r="O19" s="4"/>
      <c r="P19" s="4"/>
      <c r="Q19" s="16"/>
      <c r="R19" s="9"/>
      <c r="S19" s="4"/>
      <c r="T19" s="12"/>
      <c r="U19" s="4"/>
      <c r="V19" s="10"/>
      <c r="W19" s="71"/>
      <c r="X19" s="4"/>
      <c r="Y19" s="12"/>
      <c r="Z19" s="4"/>
      <c r="AA19" s="16"/>
      <c r="AB19" s="9"/>
      <c r="AC19" s="4"/>
      <c r="AD19" s="12"/>
      <c r="AE19" s="4"/>
      <c r="AF19" s="13"/>
      <c r="AG19" s="71"/>
      <c r="AH19" s="4"/>
      <c r="AI19" s="12"/>
      <c r="AJ19" s="31"/>
      <c r="AK19" s="16"/>
      <c r="AL19" s="9"/>
      <c r="AM19" s="31"/>
      <c r="AN19" s="12"/>
      <c r="AO19" s="31"/>
      <c r="AP19" s="13"/>
      <c r="AQ19" s="71"/>
      <c r="AR19" s="12"/>
      <c r="AS19" s="12"/>
      <c r="AT19" s="12"/>
      <c r="AU19" s="16"/>
      <c r="AV19" s="80"/>
      <c r="AW19" s="31"/>
      <c r="AX19" s="12"/>
      <c r="AY19" s="31"/>
      <c r="AZ19" s="33"/>
      <c r="BA19" s="88"/>
      <c r="BB19" s="53">
        <f t="shared" si="0"/>
        <v>0</v>
      </c>
    </row>
    <row r="20" spans="1:54" x14ac:dyDescent="0.25">
      <c r="A20" s="60">
        <v>15</v>
      </c>
      <c r="B20" s="50"/>
      <c r="C20" s="65"/>
      <c r="D20" s="50"/>
      <c r="E20" s="83"/>
      <c r="F20" s="50"/>
      <c r="G20" s="63"/>
      <c r="H20" s="9"/>
      <c r="I20" s="4"/>
      <c r="J20" s="12"/>
      <c r="K20" s="4"/>
      <c r="L20" s="10"/>
      <c r="M20" s="71"/>
      <c r="N20" s="4"/>
      <c r="O20" s="4"/>
      <c r="P20" s="4"/>
      <c r="Q20" s="14"/>
      <c r="R20" s="9"/>
      <c r="S20" s="4"/>
      <c r="T20" s="12"/>
      <c r="U20" s="4"/>
      <c r="V20" s="10"/>
      <c r="W20" s="71"/>
      <c r="X20" s="4"/>
      <c r="Y20" s="12"/>
      <c r="Z20" s="4"/>
      <c r="AA20" s="16"/>
      <c r="AB20" s="9"/>
      <c r="AC20" s="4"/>
      <c r="AD20" s="12"/>
      <c r="AE20" s="4"/>
      <c r="AF20" s="13"/>
      <c r="AG20" s="71"/>
      <c r="AH20" s="4"/>
      <c r="AI20" s="12"/>
      <c r="AJ20" s="31"/>
      <c r="AK20" s="16"/>
      <c r="AL20" s="9"/>
      <c r="AM20" s="31"/>
      <c r="AN20" s="12"/>
      <c r="AO20" s="31"/>
      <c r="AP20" s="13"/>
      <c r="AQ20" s="71"/>
      <c r="AR20" s="12"/>
      <c r="AS20" s="12"/>
      <c r="AT20" s="12"/>
      <c r="AU20" s="16"/>
      <c r="AV20" s="80"/>
      <c r="AW20" s="31"/>
      <c r="AX20" s="12"/>
      <c r="AY20" s="31"/>
      <c r="AZ20" s="33"/>
      <c r="BA20" s="88"/>
      <c r="BB20" s="53">
        <f t="shared" si="0"/>
        <v>0</v>
      </c>
    </row>
    <row r="21" spans="1:54" x14ac:dyDescent="0.25">
      <c r="A21" s="60">
        <v>16</v>
      </c>
      <c r="B21" s="50"/>
      <c r="C21" s="65"/>
      <c r="D21" s="50"/>
      <c r="E21" s="83"/>
      <c r="F21" s="50"/>
      <c r="G21" s="63"/>
      <c r="H21" s="9"/>
      <c r="I21" s="4"/>
      <c r="J21" s="22"/>
      <c r="K21" s="4"/>
      <c r="L21" s="10"/>
      <c r="M21" s="71"/>
      <c r="N21" s="4"/>
      <c r="O21" s="4"/>
      <c r="P21" s="4"/>
      <c r="Q21" s="14"/>
      <c r="R21" s="9"/>
      <c r="S21" s="4"/>
      <c r="T21" s="12"/>
      <c r="U21" s="4"/>
      <c r="V21" s="10"/>
      <c r="W21" s="71"/>
      <c r="X21" s="4"/>
      <c r="Y21" s="12"/>
      <c r="Z21" s="4"/>
      <c r="AA21" s="16"/>
      <c r="AB21" s="9"/>
      <c r="AC21" s="4"/>
      <c r="AD21" s="12"/>
      <c r="AE21" s="4"/>
      <c r="AF21" s="13"/>
      <c r="AG21" s="71"/>
      <c r="AH21" s="4"/>
      <c r="AI21" s="12"/>
      <c r="AJ21" s="31"/>
      <c r="AK21" s="16"/>
      <c r="AL21" s="9"/>
      <c r="AM21" s="31"/>
      <c r="AN21" s="12"/>
      <c r="AO21" s="31"/>
      <c r="AP21" s="13"/>
      <c r="AQ21" s="71"/>
      <c r="AR21" s="12"/>
      <c r="AS21" s="12"/>
      <c r="AT21" s="12"/>
      <c r="AU21" s="16"/>
      <c r="AV21" s="80"/>
      <c r="AW21" s="31"/>
      <c r="AX21" s="12"/>
      <c r="AY21" s="31"/>
      <c r="AZ21" s="33"/>
      <c r="BA21" s="88"/>
      <c r="BB21" s="53">
        <f t="shared" si="0"/>
        <v>0</v>
      </c>
    </row>
    <row r="22" spans="1:54" x14ac:dyDescent="0.25">
      <c r="A22" s="60">
        <v>17</v>
      </c>
      <c r="B22" s="50"/>
      <c r="C22" s="65"/>
      <c r="D22" s="50"/>
      <c r="E22" s="83"/>
      <c r="F22" s="50"/>
      <c r="G22" s="63"/>
      <c r="H22" s="9"/>
      <c r="I22" s="4"/>
      <c r="J22" s="22"/>
      <c r="K22" s="4"/>
      <c r="L22" s="10"/>
      <c r="M22" s="71"/>
      <c r="N22" s="4"/>
      <c r="O22" s="4"/>
      <c r="P22" s="4"/>
      <c r="Q22" s="14"/>
      <c r="R22" s="9"/>
      <c r="S22" s="4"/>
      <c r="T22" s="12"/>
      <c r="U22" s="4"/>
      <c r="V22" s="10"/>
      <c r="W22" s="71"/>
      <c r="X22" s="4"/>
      <c r="Y22" s="12"/>
      <c r="Z22" s="4"/>
      <c r="AA22" s="16"/>
      <c r="AB22" s="9"/>
      <c r="AC22" s="4"/>
      <c r="AD22" s="12"/>
      <c r="AE22" s="4"/>
      <c r="AF22" s="13"/>
      <c r="AG22" s="71"/>
      <c r="AH22" s="4"/>
      <c r="AI22" s="12"/>
      <c r="AJ22" s="31"/>
      <c r="AK22" s="16"/>
      <c r="AL22" s="9"/>
      <c r="AM22" s="31"/>
      <c r="AN22" s="12"/>
      <c r="AO22" s="31"/>
      <c r="AP22" s="13"/>
      <c r="AQ22" s="71"/>
      <c r="AR22" s="12"/>
      <c r="AS22" s="12"/>
      <c r="AT22" s="12"/>
      <c r="AU22" s="16"/>
      <c r="AV22" s="80"/>
      <c r="AW22" s="31"/>
      <c r="AX22" s="12"/>
      <c r="AY22" s="31"/>
      <c r="AZ22" s="33"/>
      <c r="BA22" s="88"/>
      <c r="BB22" s="53">
        <f t="shared" si="0"/>
        <v>0</v>
      </c>
    </row>
    <row r="23" spans="1:54" x14ac:dyDescent="0.25">
      <c r="A23" s="60">
        <v>18</v>
      </c>
      <c r="B23" s="50"/>
      <c r="C23" s="65"/>
      <c r="D23" s="50"/>
      <c r="E23" s="83"/>
      <c r="F23" s="50"/>
      <c r="G23" s="63"/>
      <c r="H23" s="9"/>
      <c r="I23" s="4"/>
      <c r="J23" s="22"/>
      <c r="K23" s="4"/>
      <c r="L23" s="10"/>
      <c r="M23" s="71"/>
      <c r="N23" s="4"/>
      <c r="O23" s="4"/>
      <c r="P23" s="4"/>
      <c r="Q23" s="14"/>
      <c r="R23" s="9"/>
      <c r="S23" s="4"/>
      <c r="T23" s="12"/>
      <c r="U23" s="4"/>
      <c r="V23" s="10"/>
      <c r="W23" s="71"/>
      <c r="X23" s="4"/>
      <c r="Y23" s="12"/>
      <c r="Z23" s="4"/>
      <c r="AA23" s="16"/>
      <c r="AB23" s="9"/>
      <c r="AC23" s="4"/>
      <c r="AD23" s="12"/>
      <c r="AE23" s="4"/>
      <c r="AF23" s="13"/>
      <c r="AG23" s="71"/>
      <c r="AH23" s="4"/>
      <c r="AI23" s="12"/>
      <c r="AJ23" s="31"/>
      <c r="AK23" s="16"/>
      <c r="AL23" s="9"/>
      <c r="AM23" s="31"/>
      <c r="AN23" s="12"/>
      <c r="AO23" s="31"/>
      <c r="AP23" s="13"/>
      <c r="AQ23" s="71"/>
      <c r="AR23" s="12"/>
      <c r="AS23" s="12"/>
      <c r="AT23" s="12"/>
      <c r="AU23" s="16"/>
      <c r="AV23" s="80"/>
      <c r="AW23" s="31"/>
      <c r="AX23" s="12"/>
      <c r="AY23" s="31"/>
      <c r="AZ23" s="33"/>
      <c r="BA23" s="88"/>
      <c r="BB23" s="53">
        <f t="shared" si="0"/>
        <v>0</v>
      </c>
    </row>
    <row r="24" spans="1:54" x14ac:dyDescent="0.25">
      <c r="A24" s="60">
        <v>19</v>
      </c>
      <c r="B24" s="50"/>
      <c r="C24" s="65"/>
      <c r="D24" s="50"/>
      <c r="E24" s="83"/>
      <c r="F24" s="50"/>
      <c r="G24" s="63"/>
      <c r="H24" s="9"/>
      <c r="I24" s="4"/>
      <c r="J24" s="22"/>
      <c r="K24" s="4"/>
      <c r="L24" s="10"/>
      <c r="M24" s="71"/>
      <c r="N24" s="4"/>
      <c r="O24" s="4"/>
      <c r="P24" s="4"/>
      <c r="Q24" s="14"/>
      <c r="R24" s="9"/>
      <c r="S24" s="4"/>
      <c r="T24" s="12"/>
      <c r="U24" s="4"/>
      <c r="V24" s="10"/>
      <c r="W24" s="71"/>
      <c r="X24" s="12"/>
      <c r="Y24" s="12"/>
      <c r="Z24" s="12"/>
      <c r="AA24" s="16"/>
      <c r="AB24" s="9"/>
      <c r="AC24" s="4"/>
      <c r="AD24" s="12"/>
      <c r="AE24" s="4"/>
      <c r="AF24" s="13"/>
      <c r="AG24" s="71"/>
      <c r="AH24" s="4"/>
      <c r="AI24" s="12"/>
      <c r="AJ24" s="31"/>
      <c r="AK24" s="16"/>
      <c r="AL24" s="9"/>
      <c r="AM24" s="31"/>
      <c r="AN24" s="12"/>
      <c r="AO24" s="31"/>
      <c r="AP24" s="13"/>
      <c r="AQ24" s="71"/>
      <c r="AR24" s="12"/>
      <c r="AS24" s="12"/>
      <c r="AT24" s="12"/>
      <c r="AU24" s="16"/>
      <c r="AV24" s="80"/>
      <c r="AW24" s="31"/>
      <c r="AX24" s="12"/>
      <c r="AY24" s="31"/>
      <c r="AZ24" s="33"/>
      <c r="BA24" s="88"/>
      <c r="BB24" s="53">
        <f t="shared" si="0"/>
        <v>0</v>
      </c>
    </row>
    <row r="25" spans="1:54" x14ac:dyDescent="0.25">
      <c r="A25" s="60">
        <v>20</v>
      </c>
      <c r="B25" s="50"/>
      <c r="C25" s="65"/>
      <c r="D25" s="50"/>
      <c r="E25" s="83"/>
      <c r="F25" s="50"/>
      <c r="G25" s="63"/>
      <c r="H25" s="9"/>
      <c r="I25" s="4"/>
      <c r="J25" s="22"/>
      <c r="K25" s="4"/>
      <c r="L25" s="10"/>
      <c r="M25" s="71"/>
      <c r="N25" s="4"/>
      <c r="O25" s="4"/>
      <c r="P25" s="4"/>
      <c r="Q25" s="14"/>
      <c r="R25" s="9"/>
      <c r="S25" s="4"/>
      <c r="T25" s="12"/>
      <c r="U25" s="4"/>
      <c r="V25" s="10"/>
      <c r="W25" s="71"/>
      <c r="X25" s="4"/>
      <c r="Y25" s="12"/>
      <c r="Z25" s="4"/>
      <c r="AA25" s="16"/>
      <c r="AB25" s="9"/>
      <c r="AC25" s="4"/>
      <c r="AD25" s="12"/>
      <c r="AE25" s="4"/>
      <c r="AF25" s="13"/>
      <c r="AG25" s="71"/>
      <c r="AH25" s="4"/>
      <c r="AI25" s="12"/>
      <c r="AJ25" s="31"/>
      <c r="AK25" s="16"/>
      <c r="AL25" s="9"/>
      <c r="AM25" s="31"/>
      <c r="AN25" s="12"/>
      <c r="AO25" s="31"/>
      <c r="AP25" s="13"/>
      <c r="AQ25" s="71"/>
      <c r="AR25" s="12"/>
      <c r="AS25" s="12"/>
      <c r="AT25" s="12"/>
      <c r="AU25" s="16"/>
      <c r="AV25" s="80"/>
      <c r="AW25" s="31"/>
      <c r="AX25" s="12"/>
      <c r="AY25" s="31"/>
      <c r="AZ25" s="33"/>
      <c r="BA25" s="88"/>
      <c r="BB25" s="53">
        <f t="shared" si="0"/>
        <v>0</v>
      </c>
    </row>
    <row r="26" spans="1:54" x14ac:dyDescent="0.25">
      <c r="A26" s="60">
        <v>21</v>
      </c>
      <c r="B26" s="50"/>
      <c r="C26" s="65"/>
      <c r="D26" s="50"/>
      <c r="E26" s="83"/>
      <c r="F26" s="50"/>
      <c r="G26" s="63"/>
      <c r="H26" s="9"/>
      <c r="I26" s="4"/>
      <c r="J26" s="22"/>
      <c r="K26" s="4"/>
      <c r="L26" s="10"/>
      <c r="M26" s="71"/>
      <c r="N26" s="4"/>
      <c r="O26" s="4"/>
      <c r="P26" s="4"/>
      <c r="Q26" s="14"/>
      <c r="R26" s="9"/>
      <c r="S26" s="4"/>
      <c r="T26" s="12"/>
      <c r="U26" s="4"/>
      <c r="V26" s="10"/>
      <c r="W26" s="71"/>
      <c r="X26" s="4"/>
      <c r="Y26" s="12"/>
      <c r="Z26" s="4"/>
      <c r="AA26" s="16"/>
      <c r="AB26" s="9"/>
      <c r="AC26" s="4"/>
      <c r="AD26" s="12"/>
      <c r="AE26" s="4"/>
      <c r="AF26" s="13"/>
      <c r="AG26" s="71"/>
      <c r="AH26" s="4"/>
      <c r="AI26" s="12"/>
      <c r="AJ26" s="31"/>
      <c r="AK26" s="16"/>
      <c r="AL26" s="9"/>
      <c r="AM26" s="31"/>
      <c r="AN26" s="12"/>
      <c r="AO26" s="31"/>
      <c r="AP26" s="13"/>
      <c r="AQ26" s="71"/>
      <c r="AR26" s="12"/>
      <c r="AS26" s="12"/>
      <c r="AT26" s="12"/>
      <c r="AU26" s="16"/>
      <c r="AV26" s="80"/>
      <c r="AW26" s="31"/>
      <c r="AX26" s="12"/>
      <c r="AY26" s="31"/>
      <c r="AZ26" s="33"/>
      <c r="BA26" s="88"/>
      <c r="BB26" s="53">
        <f t="shared" si="0"/>
        <v>0</v>
      </c>
    </row>
    <row r="27" spans="1:54" x14ac:dyDescent="0.25">
      <c r="A27" s="60">
        <v>22</v>
      </c>
      <c r="B27" s="50"/>
      <c r="C27" s="65"/>
      <c r="D27" s="50"/>
      <c r="E27" s="83"/>
      <c r="F27" s="50"/>
      <c r="G27" s="63"/>
      <c r="H27" s="9"/>
      <c r="I27" s="4"/>
      <c r="J27" s="22"/>
      <c r="K27" s="4"/>
      <c r="L27" s="10"/>
      <c r="M27" s="71"/>
      <c r="N27" s="4"/>
      <c r="O27" s="4"/>
      <c r="P27" s="4"/>
      <c r="Q27" s="14"/>
      <c r="R27" s="9"/>
      <c r="S27" s="4"/>
      <c r="T27" s="12"/>
      <c r="U27" s="4"/>
      <c r="V27" s="10"/>
      <c r="W27" s="71"/>
      <c r="X27" s="4"/>
      <c r="Y27" s="12"/>
      <c r="Z27" s="4"/>
      <c r="AA27" s="16"/>
      <c r="AB27" s="9"/>
      <c r="AC27" s="4"/>
      <c r="AD27" s="12"/>
      <c r="AE27" s="4"/>
      <c r="AF27" s="13"/>
      <c r="AG27" s="71"/>
      <c r="AH27" s="4"/>
      <c r="AI27" s="12"/>
      <c r="AJ27" s="31"/>
      <c r="AK27" s="16"/>
      <c r="AL27" s="9"/>
      <c r="AM27" s="31"/>
      <c r="AN27" s="12"/>
      <c r="AO27" s="31"/>
      <c r="AP27" s="13"/>
      <c r="AQ27" s="71"/>
      <c r="AR27" s="12"/>
      <c r="AS27" s="12"/>
      <c r="AT27" s="12"/>
      <c r="AU27" s="16"/>
      <c r="AV27" s="80"/>
      <c r="AW27" s="31"/>
      <c r="AX27" s="12"/>
      <c r="AY27" s="31"/>
      <c r="AZ27" s="33"/>
      <c r="BA27" s="88"/>
      <c r="BB27" s="53">
        <f t="shared" si="0"/>
        <v>0</v>
      </c>
    </row>
    <row r="28" spans="1:54" ht="15.75" thickBot="1" x14ac:dyDescent="0.3">
      <c r="A28" s="60">
        <v>23</v>
      </c>
      <c r="B28" s="50"/>
      <c r="C28" s="65"/>
      <c r="D28" s="50"/>
      <c r="E28" s="83"/>
      <c r="F28" s="50"/>
      <c r="G28" s="63"/>
      <c r="H28" s="9"/>
      <c r="I28" s="4"/>
      <c r="J28" s="22"/>
      <c r="K28" s="4"/>
      <c r="L28" s="10"/>
      <c r="M28" s="71"/>
      <c r="N28" s="4"/>
      <c r="O28" s="4"/>
      <c r="P28" s="4"/>
      <c r="Q28" s="14"/>
      <c r="R28" s="9"/>
      <c r="S28" s="4"/>
      <c r="T28" s="12"/>
      <c r="U28" s="4"/>
      <c r="V28" s="10"/>
      <c r="W28" s="71"/>
      <c r="X28" s="4"/>
      <c r="Y28" s="12"/>
      <c r="Z28" s="4"/>
      <c r="AA28" s="16"/>
      <c r="AB28" s="9"/>
      <c r="AC28" s="4"/>
      <c r="AD28" s="12"/>
      <c r="AE28" s="4"/>
      <c r="AF28" s="13"/>
      <c r="AG28" s="71"/>
      <c r="AH28" s="4"/>
      <c r="AI28" s="12"/>
      <c r="AJ28" s="31"/>
      <c r="AK28" s="16"/>
      <c r="AL28" s="9"/>
      <c r="AM28" s="31"/>
      <c r="AN28" s="12"/>
      <c r="AO28" s="31"/>
      <c r="AP28" s="13"/>
      <c r="AQ28" s="71"/>
      <c r="AR28" s="12"/>
      <c r="AS28" s="12"/>
      <c r="AT28" s="12"/>
      <c r="AU28" s="16"/>
      <c r="AV28" s="9"/>
      <c r="AW28" s="31"/>
      <c r="AX28" s="12"/>
      <c r="AY28" s="31"/>
      <c r="AZ28" s="13"/>
      <c r="BA28" s="88"/>
      <c r="BB28" s="48">
        <f t="shared" si="0"/>
        <v>0</v>
      </c>
    </row>
    <row r="29" spans="1:54" ht="15.75" thickBot="1" x14ac:dyDescent="0.3">
      <c r="A29" s="60">
        <v>24</v>
      </c>
      <c r="B29" s="50"/>
      <c r="C29" s="65"/>
      <c r="D29" s="50"/>
      <c r="E29" s="83"/>
      <c r="F29" s="50"/>
      <c r="G29" s="63"/>
      <c r="H29" s="9"/>
      <c r="I29" s="4"/>
      <c r="J29" s="22"/>
      <c r="K29" s="4"/>
      <c r="L29" s="10"/>
      <c r="M29" s="71"/>
      <c r="N29" s="4"/>
      <c r="O29" s="4"/>
      <c r="P29" s="4"/>
      <c r="Q29" s="14"/>
      <c r="R29" s="9"/>
      <c r="S29" s="4"/>
      <c r="T29" s="12"/>
      <c r="U29" s="4"/>
      <c r="V29" s="10"/>
      <c r="W29" s="71"/>
      <c r="X29" s="4"/>
      <c r="Y29" s="12"/>
      <c r="Z29" s="4"/>
      <c r="AA29" s="16"/>
      <c r="AB29" s="9"/>
      <c r="AC29" s="4"/>
      <c r="AD29" s="12"/>
      <c r="AE29" s="4"/>
      <c r="AF29" s="13"/>
      <c r="AG29" s="71"/>
      <c r="AH29" s="4"/>
      <c r="AI29" s="12"/>
      <c r="AJ29" s="31"/>
      <c r="AK29" s="16"/>
      <c r="AL29" s="9"/>
      <c r="AM29" s="31"/>
      <c r="AN29" s="12"/>
      <c r="AO29" s="31"/>
      <c r="AP29" s="13"/>
      <c r="AQ29" s="71"/>
      <c r="AR29" s="12"/>
      <c r="AS29" s="12"/>
      <c r="AT29" s="12"/>
      <c r="AU29" s="16"/>
      <c r="AV29" s="9"/>
      <c r="AW29" s="31"/>
      <c r="AX29" s="12"/>
      <c r="AY29" s="31"/>
      <c r="AZ29" s="13"/>
      <c r="BA29" s="88"/>
      <c r="BB29" s="48">
        <f t="shared" si="0"/>
        <v>0</v>
      </c>
    </row>
    <row r="30" spans="1:54" ht="15.75" thickBot="1" x14ac:dyDescent="0.3">
      <c r="A30" s="60">
        <v>25</v>
      </c>
      <c r="B30" s="50"/>
      <c r="C30" s="65"/>
      <c r="D30" s="50"/>
      <c r="E30" s="83"/>
      <c r="F30" s="50"/>
      <c r="G30" s="63"/>
      <c r="H30" s="9"/>
      <c r="I30" s="4"/>
      <c r="J30" s="22"/>
      <c r="K30" s="4"/>
      <c r="L30" s="10"/>
      <c r="M30" s="71"/>
      <c r="N30" s="4"/>
      <c r="O30" s="4"/>
      <c r="P30" s="4"/>
      <c r="Q30" s="14"/>
      <c r="R30" s="9"/>
      <c r="S30" s="4"/>
      <c r="T30" s="12"/>
      <c r="U30" s="4"/>
      <c r="V30" s="10"/>
      <c r="W30" s="71"/>
      <c r="X30" s="4"/>
      <c r="Y30" s="12"/>
      <c r="Z30" s="4"/>
      <c r="AA30" s="16"/>
      <c r="AB30" s="9"/>
      <c r="AC30" s="4"/>
      <c r="AD30" s="12"/>
      <c r="AE30" s="4"/>
      <c r="AF30" s="13"/>
      <c r="AG30" s="71"/>
      <c r="AH30" s="4"/>
      <c r="AI30" s="12"/>
      <c r="AJ30" s="31"/>
      <c r="AK30" s="16"/>
      <c r="AL30" s="9"/>
      <c r="AM30" s="31"/>
      <c r="AN30" s="12"/>
      <c r="AO30" s="31"/>
      <c r="AP30" s="13"/>
      <c r="AQ30" s="71"/>
      <c r="AR30" s="12"/>
      <c r="AS30" s="12"/>
      <c r="AT30" s="12"/>
      <c r="AU30" s="16"/>
      <c r="AV30" s="9"/>
      <c r="AW30" s="31"/>
      <c r="AX30" s="12"/>
      <c r="AY30" s="31"/>
      <c r="AZ30" s="13"/>
      <c r="BA30" s="88"/>
      <c r="BB30" s="48">
        <f t="shared" si="0"/>
        <v>0</v>
      </c>
    </row>
    <row r="31" spans="1:54" ht="15.75" thickBot="1" x14ac:dyDescent="0.3">
      <c r="A31" s="60">
        <v>26</v>
      </c>
      <c r="B31" s="50"/>
      <c r="C31" s="65"/>
      <c r="D31" s="50"/>
      <c r="E31" s="83"/>
      <c r="F31" s="50"/>
      <c r="G31" s="63"/>
      <c r="H31" s="9"/>
      <c r="I31" s="4"/>
      <c r="J31" s="22"/>
      <c r="K31" s="4"/>
      <c r="L31" s="10"/>
      <c r="M31" s="71"/>
      <c r="N31" s="4"/>
      <c r="O31" s="4"/>
      <c r="P31" s="4"/>
      <c r="Q31" s="14"/>
      <c r="R31" s="9"/>
      <c r="S31" s="4"/>
      <c r="T31" s="12"/>
      <c r="U31" s="4"/>
      <c r="V31" s="10"/>
      <c r="W31" s="71"/>
      <c r="X31" s="4"/>
      <c r="Y31" s="12"/>
      <c r="Z31" s="4"/>
      <c r="AA31" s="16"/>
      <c r="AB31" s="9"/>
      <c r="AC31" s="4"/>
      <c r="AD31" s="12"/>
      <c r="AE31" s="4"/>
      <c r="AF31" s="13"/>
      <c r="AG31" s="71"/>
      <c r="AH31" s="4"/>
      <c r="AI31" s="12"/>
      <c r="AJ31" s="31"/>
      <c r="AK31" s="16"/>
      <c r="AL31" s="9"/>
      <c r="AM31" s="31"/>
      <c r="AN31" s="12"/>
      <c r="AO31" s="31"/>
      <c r="AP31" s="13"/>
      <c r="AQ31" s="71"/>
      <c r="AR31" s="12"/>
      <c r="AS31" s="12"/>
      <c r="AT31" s="12"/>
      <c r="AU31" s="16"/>
      <c r="AV31" s="9"/>
      <c r="AW31" s="31"/>
      <c r="AX31" s="12"/>
      <c r="AY31" s="31"/>
      <c r="AZ31" s="13"/>
      <c r="BA31" s="88"/>
      <c r="BB31" s="48">
        <f t="shared" si="0"/>
        <v>0</v>
      </c>
    </row>
    <row r="32" spans="1:54" ht="15.75" thickBot="1" x14ac:dyDescent="0.3">
      <c r="A32" s="60">
        <v>27</v>
      </c>
      <c r="B32" s="50"/>
      <c r="C32" s="65"/>
      <c r="D32" s="50"/>
      <c r="E32" s="83"/>
      <c r="F32" s="50"/>
      <c r="G32" s="63"/>
      <c r="H32" s="9"/>
      <c r="I32" s="4"/>
      <c r="J32" s="22"/>
      <c r="K32" s="4"/>
      <c r="L32" s="10"/>
      <c r="M32" s="71"/>
      <c r="N32" s="4"/>
      <c r="O32" s="4"/>
      <c r="P32" s="4"/>
      <c r="Q32" s="14"/>
      <c r="R32" s="9"/>
      <c r="S32" s="4"/>
      <c r="T32" s="12"/>
      <c r="U32" s="4"/>
      <c r="V32" s="10"/>
      <c r="W32" s="71"/>
      <c r="X32" s="4"/>
      <c r="Y32" s="12"/>
      <c r="Z32" s="4"/>
      <c r="AA32" s="16"/>
      <c r="AB32" s="9"/>
      <c r="AC32" s="4"/>
      <c r="AD32" s="12"/>
      <c r="AE32" s="4"/>
      <c r="AF32" s="13"/>
      <c r="AG32" s="71"/>
      <c r="AH32" s="4"/>
      <c r="AI32" s="12"/>
      <c r="AJ32" s="31"/>
      <c r="AK32" s="16"/>
      <c r="AL32" s="9"/>
      <c r="AM32" s="31"/>
      <c r="AN32" s="12"/>
      <c r="AO32" s="31"/>
      <c r="AP32" s="13"/>
      <c r="AQ32" s="71"/>
      <c r="AR32" s="12"/>
      <c r="AS32" s="12"/>
      <c r="AT32" s="12"/>
      <c r="AU32" s="16"/>
      <c r="AV32" s="9"/>
      <c r="AW32" s="31"/>
      <c r="AX32" s="12"/>
      <c r="AY32" s="31"/>
      <c r="AZ32" s="13"/>
      <c r="BA32" s="88"/>
      <c r="BB32" s="48">
        <f t="shared" si="0"/>
        <v>0</v>
      </c>
    </row>
    <row r="33" spans="1:54" ht="15.75" thickBot="1" x14ac:dyDescent="0.3">
      <c r="A33" s="60">
        <v>28</v>
      </c>
      <c r="B33" s="50"/>
      <c r="C33" s="65"/>
      <c r="D33" s="50"/>
      <c r="E33" s="83"/>
      <c r="F33" s="50"/>
      <c r="G33" s="63"/>
      <c r="H33" s="9"/>
      <c r="I33" s="4"/>
      <c r="J33" s="22"/>
      <c r="K33" s="4"/>
      <c r="L33" s="10"/>
      <c r="M33" s="71"/>
      <c r="N33" s="4"/>
      <c r="O33" s="4"/>
      <c r="P33" s="4"/>
      <c r="Q33" s="14"/>
      <c r="R33" s="9"/>
      <c r="S33" s="4"/>
      <c r="T33" s="12"/>
      <c r="U33" s="4"/>
      <c r="V33" s="10"/>
      <c r="W33" s="71"/>
      <c r="X33" s="4"/>
      <c r="Y33" s="12"/>
      <c r="Z33" s="4"/>
      <c r="AA33" s="16"/>
      <c r="AB33" s="9"/>
      <c r="AC33" s="4"/>
      <c r="AD33" s="12"/>
      <c r="AE33" s="4"/>
      <c r="AF33" s="13"/>
      <c r="AG33" s="71"/>
      <c r="AH33" s="4"/>
      <c r="AI33" s="12"/>
      <c r="AJ33" s="31"/>
      <c r="AK33" s="16"/>
      <c r="AL33" s="9"/>
      <c r="AM33" s="31"/>
      <c r="AN33" s="12"/>
      <c r="AO33" s="31"/>
      <c r="AP33" s="13"/>
      <c r="AQ33" s="71"/>
      <c r="AR33" s="12"/>
      <c r="AS33" s="12"/>
      <c r="AT33" s="12"/>
      <c r="AU33" s="16"/>
      <c r="AV33" s="9"/>
      <c r="AW33" s="31"/>
      <c r="AX33" s="12"/>
      <c r="AY33" s="31"/>
      <c r="AZ33" s="13"/>
      <c r="BA33" s="88"/>
      <c r="BB33" s="48">
        <f t="shared" si="0"/>
        <v>0</v>
      </c>
    </row>
    <row r="34" spans="1:54" ht="15.75" thickBot="1" x14ac:dyDescent="0.3">
      <c r="A34" s="60">
        <v>29</v>
      </c>
      <c r="B34" s="50"/>
      <c r="C34" s="65"/>
      <c r="D34" s="50"/>
      <c r="E34" s="83"/>
      <c r="F34" s="50"/>
      <c r="G34" s="63"/>
      <c r="H34" s="9"/>
      <c r="I34" s="4"/>
      <c r="J34" s="22"/>
      <c r="K34" s="4"/>
      <c r="L34" s="10"/>
      <c r="M34" s="71"/>
      <c r="N34" s="4"/>
      <c r="O34" s="4"/>
      <c r="P34" s="4"/>
      <c r="Q34" s="14"/>
      <c r="R34" s="9"/>
      <c r="S34" s="4"/>
      <c r="T34" s="12"/>
      <c r="U34" s="4"/>
      <c r="V34" s="10"/>
      <c r="W34" s="71"/>
      <c r="X34" s="4"/>
      <c r="Y34" s="12"/>
      <c r="Z34" s="4"/>
      <c r="AA34" s="16"/>
      <c r="AB34" s="9"/>
      <c r="AC34" s="4"/>
      <c r="AD34" s="12"/>
      <c r="AE34" s="4"/>
      <c r="AF34" s="13"/>
      <c r="AG34" s="71"/>
      <c r="AH34" s="4"/>
      <c r="AI34" s="12"/>
      <c r="AJ34" s="31"/>
      <c r="AK34" s="16"/>
      <c r="AL34" s="9"/>
      <c r="AM34" s="31"/>
      <c r="AN34" s="12"/>
      <c r="AO34" s="31"/>
      <c r="AP34" s="13"/>
      <c r="AQ34" s="71"/>
      <c r="AR34" s="12"/>
      <c r="AS34" s="12"/>
      <c r="AT34" s="12"/>
      <c r="AU34" s="16"/>
      <c r="AV34" s="9"/>
      <c r="AW34" s="31"/>
      <c r="AX34" s="12"/>
      <c r="AY34" s="31"/>
      <c r="AZ34" s="13"/>
      <c r="BA34" s="88"/>
      <c r="BB34" s="48">
        <f t="shared" si="0"/>
        <v>0</v>
      </c>
    </row>
    <row r="35" spans="1:54" ht="15.75" thickBot="1" x14ac:dyDescent="0.3">
      <c r="A35" s="60">
        <v>30</v>
      </c>
      <c r="B35" s="50"/>
      <c r="C35" s="65"/>
      <c r="D35" s="50"/>
      <c r="E35" s="83"/>
      <c r="F35" s="50"/>
      <c r="G35" s="63"/>
      <c r="H35" s="9"/>
      <c r="I35" s="4"/>
      <c r="J35" s="22"/>
      <c r="K35" s="4"/>
      <c r="L35" s="10"/>
      <c r="M35" s="71"/>
      <c r="N35" s="4"/>
      <c r="O35" s="4"/>
      <c r="P35" s="4"/>
      <c r="Q35" s="14"/>
      <c r="R35" s="9"/>
      <c r="S35" s="4"/>
      <c r="T35" s="12"/>
      <c r="U35" s="4"/>
      <c r="V35" s="10"/>
      <c r="W35" s="71"/>
      <c r="X35" s="4"/>
      <c r="Y35" s="12"/>
      <c r="Z35" s="4"/>
      <c r="AA35" s="16"/>
      <c r="AB35" s="9"/>
      <c r="AC35" s="4"/>
      <c r="AD35" s="12"/>
      <c r="AE35" s="4"/>
      <c r="AF35" s="13"/>
      <c r="AG35" s="71"/>
      <c r="AH35" s="4"/>
      <c r="AI35" s="12"/>
      <c r="AJ35" s="31"/>
      <c r="AK35" s="16"/>
      <c r="AL35" s="9"/>
      <c r="AM35" s="31"/>
      <c r="AN35" s="12"/>
      <c r="AO35" s="31"/>
      <c r="AP35" s="13"/>
      <c r="AQ35" s="71"/>
      <c r="AR35" s="12"/>
      <c r="AS35" s="12"/>
      <c r="AT35" s="12"/>
      <c r="AU35" s="16"/>
      <c r="AV35" s="9"/>
      <c r="AW35" s="31"/>
      <c r="AX35" s="12"/>
      <c r="AY35" s="31"/>
      <c r="AZ35" s="13"/>
      <c r="BA35" s="88"/>
      <c r="BB35" s="48">
        <f t="shared" si="0"/>
        <v>0</v>
      </c>
    </row>
    <row r="36" spans="1:54" ht="15.75" thickBot="1" x14ac:dyDescent="0.3">
      <c r="A36" s="60">
        <v>31</v>
      </c>
      <c r="B36" s="50"/>
      <c r="C36" s="65"/>
      <c r="D36" s="50"/>
      <c r="E36" s="83"/>
      <c r="F36" s="50"/>
      <c r="G36" s="63"/>
      <c r="H36" s="9"/>
      <c r="I36" s="4"/>
      <c r="J36" s="22"/>
      <c r="K36" s="4"/>
      <c r="L36" s="10"/>
      <c r="M36" s="71"/>
      <c r="N36" s="4"/>
      <c r="O36" s="4"/>
      <c r="P36" s="4"/>
      <c r="Q36" s="14"/>
      <c r="R36" s="9"/>
      <c r="S36" s="4"/>
      <c r="T36" s="12"/>
      <c r="U36" s="4"/>
      <c r="V36" s="10"/>
      <c r="W36" s="71"/>
      <c r="X36" s="4"/>
      <c r="Y36" s="12"/>
      <c r="Z36" s="4"/>
      <c r="AA36" s="16"/>
      <c r="AB36" s="9"/>
      <c r="AC36" s="4"/>
      <c r="AD36" s="12"/>
      <c r="AE36" s="4"/>
      <c r="AF36" s="13"/>
      <c r="AG36" s="71"/>
      <c r="AH36" s="4"/>
      <c r="AI36" s="12"/>
      <c r="AJ36" s="31"/>
      <c r="AK36" s="16"/>
      <c r="AL36" s="9"/>
      <c r="AM36" s="31"/>
      <c r="AN36" s="12"/>
      <c r="AO36" s="31"/>
      <c r="AP36" s="13"/>
      <c r="AQ36" s="71"/>
      <c r="AR36" s="12"/>
      <c r="AS36" s="12"/>
      <c r="AT36" s="12"/>
      <c r="AU36" s="16"/>
      <c r="AV36" s="9"/>
      <c r="AW36" s="31"/>
      <c r="AX36" s="12"/>
      <c r="AY36" s="31"/>
      <c r="AZ36" s="13"/>
      <c r="BA36" s="88"/>
      <c r="BB36" s="48">
        <f t="shared" si="0"/>
        <v>0</v>
      </c>
    </row>
    <row r="37" spans="1:54" ht="15.75" thickBot="1" x14ac:dyDescent="0.3">
      <c r="A37" s="60">
        <v>32</v>
      </c>
      <c r="B37" s="50"/>
      <c r="C37" s="65"/>
      <c r="D37" s="50"/>
      <c r="E37" s="83"/>
      <c r="F37" s="50"/>
      <c r="G37" s="63"/>
      <c r="H37" s="9"/>
      <c r="I37" s="4"/>
      <c r="J37" s="22"/>
      <c r="K37" s="4"/>
      <c r="L37" s="10"/>
      <c r="M37" s="71"/>
      <c r="N37" s="4"/>
      <c r="O37" s="4"/>
      <c r="P37" s="4"/>
      <c r="Q37" s="14"/>
      <c r="R37" s="9"/>
      <c r="S37" s="4"/>
      <c r="T37" s="12"/>
      <c r="U37" s="4"/>
      <c r="V37" s="10"/>
      <c r="W37" s="71"/>
      <c r="X37" s="4"/>
      <c r="Y37" s="12"/>
      <c r="Z37" s="4"/>
      <c r="AA37" s="16"/>
      <c r="AB37" s="9"/>
      <c r="AC37" s="4"/>
      <c r="AD37" s="12"/>
      <c r="AE37" s="4"/>
      <c r="AF37" s="13"/>
      <c r="AG37" s="71"/>
      <c r="AH37" s="4"/>
      <c r="AI37" s="12"/>
      <c r="AJ37" s="31"/>
      <c r="AK37" s="16"/>
      <c r="AL37" s="9"/>
      <c r="AM37" s="31"/>
      <c r="AN37" s="12"/>
      <c r="AO37" s="31"/>
      <c r="AP37" s="13"/>
      <c r="AQ37" s="71"/>
      <c r="AR37" s="12"/>
      <c r="AS37" s="12"/>
      <c r="AT37" s="12"/>
      <c r="AU37" s="16"/>
      <c r="AV37" s="9"/>
      <c r="AW37" s="31"/>
      <c r="AX37" s="12"/>
      <c r="AY37" s="31"/>
      <c r="AZ37" s="13"/>
      <c r="BA37" s="88"/>
      <c r="BB37" s="48">
        <f t="shared" si="0"/>
        <v>0</v>
      </c>
    </row>
    <row r="38" spans="1:54" ht="15.75" thickBot="1" x14ac:dyDescent="0.3">
      <c r="A38" s="60">
        <v>33</v>
      </c>
      <c r="B38" s="50"/>
      <c r="C38" s="65"/>
      <c r="D38" s="50"/>
      <c r="E38" s="83"/>
      <c r="F38" s="50"/>
      <c r="G38" s="63"/>
      <c r="H38" s="9"/>
      <c r="I38" s="4"/>
      <c r="J38" s="22"/>
      <c r="K38" s="4"/>
      <c r="L38" s="10"/>
      <c r="M38" s="71"/>
      <c r="N38" s="4"/>
      <c r="O38" s="4"/>
      <c r="P38" s="4"/>
      <c r="Q38" s="14"/>
      <c r="R38" s="9"/>
      <c r="S38" s="4"/>
      <c r="T38" s="12"/>
      <c r="U38" s="4"/>
      <c r="V38" s="10"/>
      <c r="W38" s="71"/>
      <c r="X38" s="4"/>
      <c r="Y38" s="12"/>
      <c r="Z38" s="4"/>
      <c r="AA38" s="16"/>
      <c r="AB38" s="9"/>
      <c r="AC38" s="4"/>
      <c r="AD38" s="12"/>
      <c r="AE38" s="4"/>
      <c r="AF38" s="13"/>
      <c r="AG38" s="71"/>
      <c r="AH38" s="4"/>
      <c r="AI38" s="12"/>
      <c r="AJ38" s="31"/>
      <c r="AK38" s="16"/>
      <c r="AL38" s="9"/>
      <c r="AM38" s="31"/>
      <c r="AN38" s="12"/>
      <c r="AO38" s="31"/>
      <c r="AP38" s="13"/>
      <c r="AQ38" s="71"/>
      <c r="AR38" s="12"/>
      <c r="AS38" s="12"/>
      <c r="AT38" s="12"/>
      <c r="AU38" s="16"/>
      <c r="AV38" s="9"/>
      <c r="AW38" s="31"/>
      <c r="AX38" s="12"/>
      <c r="AY38" s="31"/>
      <c r="AZ38" s="13"/>
      <c r="BA38" s="88"/>
      <c r="BB38" s="48">
        <f t="shared" si="0"/>
        <v>0</v>
      </c>
    </row>
    <row r="39" spans="1:54" ht="15.75" thickBot="1" x14ac:dyDescent="0.3">
      <c r="A39" s="60">
        <v>34</v>
      </c>
      <c r="B39" s="50"/>
      <c r="C39" s="65"/>
      <c r="D39" s="50"/>
      <c r="E39" s="83"/>
      <c r="F39" s="50"/>
      <c r="G39" s="63"/>
      <c r="H39" s="9"/>
      <c r="I39" s="4"/>
      <c r="J39" s="22"/>
      <c r="K39" s="4"/>
      <c r="L39" s="10"/>
      <c r="M39" s="71"/>
      <c r="N39" s="4"/>
      <c r="O39" s="4"/>
      <c r="P39" s="4"/>
      <c r="Q39" s="14"/>
      <c r="R39" s="9"/>
      <c r="S39" s="4"/>
      <c r="T39" s="12"/>
      <c r="U39" s="4"/>
      <c r="V39" s="10"/>
      <c r="W39" s="71"/>
      <c r="X39" s="4"/>
      <c r="Y39" s="12"/>
      <c r="Z39" s="4"/>
      <c r="AA39" s="16"/>
      <c r="AB39" s="9"/>
      <c r="AC39" s="4"/>
      <c r="AD39" s="12"/>
      <c r="AE39" s="4"/>
      <c r="AF39" s="13"/>
      <c r="AG39" s="71"/>
      <c r="AH39" s="4"/>
      <c r="AI39" s="12"/>
      <c r="AJ39" s="31"/>
      <c r="AK39" s="16"/>
      <c r="AL39" s="9"/>
      <c r="AM39" s="31"/>
      <c r="AN39" s="12"/>
      <c r="AO39" s="31"/>
      <c r="AP39" s="13"/>
      <c r="AQ39" s="71"/>
      <c r="AR39" s="12"/>
      <c r="AS39" s="12"/>
      <c r="AT39" s="12"/>
      <c r="AU39" s="16"/>
      <c r="AV39" s="9"/>
      <c r="AW39" s="31"/>
      <c r="AX39" s="12"/>
      <c r="AY39" s="31"/>
      <c r="AZ39" s="13"/>
      <c r="BA39" s="88"/>
      <c r="BB39" s="48">
        <f t="shared" si="0"/>
        <v>0</v>
      </c>
    </row>
    <row r="40" spans="1:54" ht="15.75" thickBot="1" x14ac:dyDescent="0.3">
      <c r="A40" s="60">
        <v>35</v>
      </c>
      <c r="B40" s="50"/>
      <c r="C40" s="65"/>
      <c r="D40" s="50"/>
      <c r="E40" s="83"/>
      <c r="F40" s="50"/>
      <c r="G40" s="63"/>
      <c r="H40" s="9"/>
      <c r="I40" s="4"/>
      <c r="J40" s="22"/>
      <c r="K40" s="4"/>
      <c r="L40" s="10"/>
      <c r="M40" s="71"/>
      <c r="N40" s="4"/>
      <c r="O40" s="4"/>
      <c r="P40" s="4"/>
      <c r="Q40" s="14"/>
      <c r="R40" s="9"/>
      <c r="S40" s="4"/>
      <c r="T40" s="12"/>
      <c r="U40" s="4"/>
      <c r="V40" s="10"/>
      <c r="W40" s="71"/>
      <c r="X40" s="4"/>
      <c r="Y40" s="12"/>
      <c r="Z40" s="4"/>
      <c r="AA40" s="16"/>
      <c r="AB40" s="9"/>
      <c r="AC40" s="4"/>
      <c r="AD40" s="12"/>
      <c r="AE40" s="4"/>
      <c r="AF40" s="13"/>
      <c r="AG40" s="71"/>
      <c r="AH40" s="4"/>
      <c r="AI40" s="12"/>
      <c r="AJ40" s="31"/>
      <c r="AK40" s="16"/>
      <c r="AL40" s="9"/>
      <c r="AM40" s="31"/>
      <c r="AN40" s="12"/>
      <c r="AO40" s="31"/>
      <c r="AP40" s="13"/>
      <c r="AQ40" s="71"/>
      <c r="AR40" s="12"/>
      <c r="AS40" s="12"/>
      <c r="AT40" s="12"/>
      <c r="AU40" s="16"/>
      <c r="AV40" s="9"/>
      <c r="AW40" s="31"/>
      <c r="AX40" s="12"/>
      <c r="AY40" s="31"/>
      <c r="AZ40" s="13"/>
      <c r="BA40" s="88"/>
      <c r="BB40" s="48">
        <f t="shared" si="0"/>
        <v>0</v>
      </c>
    </row>
    <row r="41" spans="1:54" ht="15.75" thickBot="1" x14ac:dyDescent="0.3">
      <c r="A41" s="60">
        <v>36</v>
      </c>
      <c r="B41" s="50"/>
      <c r="C41" s="65"/>
      <c r="D41" s="50"/>
      <c r="E41" s="83"/>
      <c r="F41" s="50"/>
      <c r="G41" s="63"/>
      <c r="H41" s="9"/>
      <c r="I41" s="4"/>
      <c r="J41" s="22"/>
      <c r="K41" s="4"/>
      <c r="L41" s="10"/>
      <c r="M41" s="71"/>
      <c r="N41" s="4"/>
      <c r="O41" s="4"/>
      <c r="P41" s="4"/>
      <c r="Q41" s="14"/>
      <c r="R41" s="9"/>
      <c r="S41" s="4"/>
      <c r="T41" s="12"/>
      <c r="U41" s="4"/>
      <c r="V41" s="10"/>
      <c r="W41" s="71"/>
      <c r="X41" s="4"/>
      <c r="Y41" s="12"/>
      <c r="Z41" s="4"/>
      <c r="AA41" s="16"/>
      <c r="AB41" s="9"/>
      <c r="AC41" s="4"/>
      <c r="AD41" s="12"/>
      <c r="AE41" s="4"/>
      <c r="AF41" s="13"/>
      <c r="AG41" s="71"/>
      <c r="AH41" s="4"/>
      <c r="AI41" s="12"/>
      <c r="AJ41" s="31"/>
      <c r="AK41" s="16"/>
      <c r="AL41" s="9"/>
      <c r="AM41" s="31"/>
      <c r="AN41" s="12"/>
      <c r="AO41" s="31"/>
      <c r="AP41" s="13"/>
      <c r="AQ41" s="71"/>
      <c r="AR41" s="12"/>
      <c r="AS41" s="12"/>
      <c r="AT41" s="12"/>
      <c r="AU41" s="16"/>
      <c r="AV41" s="9"/>
      <c r="AW41" s="31"/>
      <c r="AX41" s="12"/>
      <c r="AY41" s="31"/>
      <c r="AZ41" s="13"/>
      <c r="BA41" s="88"/>
      <c r="BB41" s="48">
        <f t="shared" si="0"/>
        <v>0</v>
      </c>
    </row>
    <row r="42" spans="1:54" ht="15.75" thickBot="1" x14ac:dyDescent="0.3">
      <c r="A42" s="60">
        <v>37</v>
      </c>
      <c r="B42" s="50"/>
      <c r="C42" s="65"/>
      <c r="D42" s="50"/>
      <c r="E42" s="83"/>
      <c r="F42" s="50"/>
      <c r="G42" s="63"/>
      <c r="H42" s="9"/>
      <c r="I42" s="4"/>
      <c r="J42" s="22"/>
      <c r="K42" s="4"/>
      <c r="L42" s="10"/>
      <c r="M42" s="71"/>
      <c r="N42" s="4"/>
      <c r="O42" s="4"/>
      <c r="P42" s="4"/>
      <c r="Q42" s="14"/>
      <c r="R42" s="9"/>
      <c r="S42" s="4"/>
      <c r="T42" s="12"/>
      <c r="U42" s="4"/>
      <c r="V42" s="10"/>
      <c r="W42" s="71"/>
      <c r="X42" s="4"/>
      <c r="Y42" s="12"/>
      <c r="Z42" s="4"/>
      <c r="AA42" s="16"/>
      <c r="AB42" s="9"/>
      <c r="AC42" s="4"/>
      <c r="AD42" s="12"/>
      <c r="AE42" s="4"/>
      <c r="AF42" s="13"/>
      <c r="AG42" s="71"/>
      <c r="AH42" s="4"/>
      <c r="AI42" s="12"/>
      <c r="AJ42" s="31"/>
      <c r="AK42" s="16"/>
      <c r="AL42" s="9"/>
      <c r="AM42" s="31"/>
      <c r="AN42" s="12"/>
      <c r="AO42" s="31"/>
      <c r="AP42" s="13"/>
      <c r="AQ42" s="71"/>
      <c r="AR42" s="12"/>
      <c r="AS42" s="12"/>
      <c r="AT42" s="12"/>
      <c r="AU42" s="16"/>
      <c r="AV42" s="9"/>
      <c r="AW42" s="31"/>
      <c r="AX42" s="12"/>
      <c r="AY42" s="31"/>
      <c r="AZ42" s="13"/>
      <c r="BA42" s="88"/>
      <c r="BB42" s="48">
        <f t="shared" si="0"/>
        <v>0</v>
      </c>
    </row>
    <row r="43" spans="1:54" ht="15.75" thickBot="1" x14ac:dyDescent="0.3">
      <c r="A43" s="60">
        <v>38</v>
      </c>
      <c r="B43" s="50"/>
      <c r="C43" s="65"/>
      <c r="D43" s="50"/>
      <c r="E43" s="83"/>
      <c r="F43" s="50"/>
      <c r="G43" s="63"/>
      <c r="H43" s="9"/>
      <c r="I43" s="4"/>
      <c r="J43" s="22"/>
      <c r="K43" s="4"/>
      <c r="L43" s="10"/>
      <c r="M43" s="71"/>
      <c r="N43" s="4"/>
      <c r="O43" s="4"/>
      <c r="P43" s="4"/>
      <c r="Q43" s="14"/>
      <c r="R43" s="9"/>
      <c r="S43" s="4"/>
      <c r="T43" s="12"/>
      <c r="U43" s="4"/>
      <c r="V43" s="10"/>
      <c r="W43" s="71"/>
      <c r="X43" s="4"/>
      <c r="Y43" s="12"/>
      <c r="Z43" s="4"/>
      <c r="AA43" s="16"/>
      <c r="AB43" s="9"/>
      <c r="AC43" s="4"/>
      <c r="AD43" s="12"/>
      <c r="AE43" s="4"/>
      <c r="AF43" s="13"/>
      <c r="AG43" s="71"/>
      <c r="AH43" s="4"/>
      <c r="AI43" s="12"/>
      <c r="AJ43" s="31"/>
      <c r="AK43" s="16"/>
      <c r="AL43" s="9"/>
      <c r="AM43" s="31"/>
      <c r="AN43" s="12"/>
      <c r="AO43" s="31"/>
      <c r="AP43" s="13"/>
      <c r="AQ43" s="71"/>
      <c r="AR43" s="12"/>
      <c r="AS43" s="12"/>
      <c r="AT43" s="12"/>
      <c r="AU43" s="16"/>
      <c r="AV43" s="9"/>
      <c r="AW43" s="31"/>
      <c r="AX43" s="12"/>
      <c r="AY43" s="31"/>
      <c r="AZ43" s="13"/>
      <c r="BA43" s="88"/>
      <c r="BB43" s="48">
        <f t="shared" si="0"/>
        <v>0</v>
      </c>
    </row>
    <row r="44" spans="1:54" ht="15.75" thickBot="1" x14ac:dyDescent="0.3">
      <c r="A44" s="60">
        <v>39</v>
      </c>
      <c r="B44" s="50"/>
      <c r="C44" s="65"/>
      <c r="D44" s="50"/>
      <c r="E44" s="83"/>
      <c r="F44" s="50"/>
      <c r="G44" s="63"/>
      <c r="H44" s="9"/>
      <c r="I44" s="4"/>
      <c r="J44" s="22"/>
      <c r="K44" s="4"/>
      <c r="L44" s="10"/>
      <c r="M44" s="71"/>
      <c r="N44" s="4"/>
      <c r="O44" s="4"/>
      <c r="P44" s="4"/>
      <c r="Q44" s="14"/>
      <c r="R44" s="9"/>
      <c r="S44" s="4"/>
      <c r="T44" s="12"/>
      <c r="U44" s="4"/>
      <c r="V44" s="10"/>
      <c r="W44" s="71"/>
      <c r="X44" s="4"/>
      <c r="Y44" s="12"/>
      <c r="Z44" s="4"/>
      <c r="AA44" s="16"/>
      <c r="AB44" s="9"/>
      <c r="AC44" s="4"/>
      <c r="AD44" s="12"/>
      <c r="AE44" s="4"/>
      <c r="AF44" s="13"/>
      <c r="AG44" s="71"/>
      <c r="AH44" s="4"/>
      <c r="AI44" s="12"/>
      <c r="AJ44" s="31"/>
      <c r="AK44" s="16"/>
      <c r="AL44" s="9"/>
      <c r="AM44" s="31"/>
      <c r="AN44" s="12"/>
      <c r="AO44" s="31"/>
      <c r="AP44" s="13"/>
      <c r="AQ44" s="71"/>
      <c r="AR44" s="12"/>
      <c r="AS44" s="12"/>
      <c r="AT44" s="12"/>
      <c r="AU44" s="16"/>
      <c r="AV44" s="9"/>
      <c r="AW44" s="31"/>
      <c r="AX44" s="12"/>
      <c r="AY44" s="31"/>
      <c r="AZ44" s="13"/>
      <c r="BA44" s="88"/>
      <c r="BB44" s="48">
        <f t="shared" si="0"/>
        <v>0</v>
      </c>
    </row>
    <row r="45" spans="1:54" ht="15.75" thickBot="1" x14ac:dyDescent="0.3">
      <c r="A45" s="60">
        <v>40</v>
      </c>
      <c r="B45" s="50"/>
      <c r="C45" s="65"/>
      <c r="D45" s="50"/>
      <c r="E45" s="83"/>
      <c r="F45" s="50"/>
      <c r="G45" s="63"/>
      <c r="H45" s="9"/>
      <c r="I45" s="4"/>
      <c r="J45" s="22"/>
      <c r="K45" s="4"/>
      <c r="L45" s="10"/>
      <c r="M45" s="71"/>
      <c r="N45" s="4"/>
      <c r="O45" s="4"/>
      <c r="P45" s="4"/>
      <c r="Q45" s="14"/>
      <c r="R45" s="9"/>
      <c r="S45" s="4"/>
      <c r="T45" s="12"/>
      <c r="U45" s="4"/>
      <c r="V45" s="10"/>
      <c r="W45" s="71"/>
      <c r="X45" s="4"/>
      <c r="Y45" s="12"/>
      <c r="Z45" s="4"/>
      <c r="AA45" s="16"/>
      <c r="AB45" s="9"/>
      <c r="AC45" s="4"/>
      <c r="AD45" s="12"/>
      <c r="AE45" s="4"/>
      <c r="AF45" s="13"/>
      <c r="AG45" s="71"/>
      <c r="AH45" s="4"/>
      <c r="AI45" s="12"/>
      <c r="AJ45" s="31"/>
      <c r="AK45" s="16"/>
      <c r="AL45" s="9"/>
      <c r="AM45" s="31"/>
      <c r="AN45" s="12"/>
      <c r="AO45" s="31"/>
      <c r="AP45" s="13"/>
      <c r="AQ45" s="71"/>
      <c r="AR45" s="12"/>
      <c r="AS45" s="12"/>
      <c r="AT45" s="12"/>
      <c r="AU45" s="16"/>
      <c r="AV45" s="9"/>
      <c r="AW45" s="31"/>
      <c r="AX45" s="12"/>
      <c r="AY45" s="31"/>
      <c r="AZ45" s="13"/>
      <c r="BA45" s="88"/>
      <c r="BB45" s="48">
        <f t="shared" si="0"/>
        <v>0</v>
      </c>
    </row>
    <row r="46" spans="1:54" ht="15.75" thickBot="1" x14ac:dyDescent="0.3">
      <c r="A46" s="61">
        <v>41</v>
      </c>
      <c r="B46" s="51"/>
      <c r="C46" s="66"/>
      <c r="D46" s="51"/>
      <c r="E46" s="84"/>
      <c r="F46" s="51"/>
      <c r="G46" s="68"/>
      <c r="H46" s="24"/>
      <c r="I46" s="28"/>
      <c r="J46" s="29"/>
      <c r="K46" s="28"/>
      <c r="L46" s="11"/>
      <c r="M46" s="72"/>
      <c r="N46" s="28"/>
      <c r="O46" s="28"/>
      <c r="P46" s="28"/>
      <c r="Q46" s="15"/>
      <c r="R46" s="24"/>
      <c r="S46" s="28"/>
      <c r="T46" s="25"/>
      <c r="U46" s="28"/>
      <c r="V46" s="11"/>
      <c r="W46" s="72"/>
      <c r="X46" s="28"/>
      <c r="Y46" s="25"/>
      <c r="Z46" s="28"/>
      <c r="AA46" s="45"/>
      <c r="AB46" s="24"/>
      <c r="AC46" s="28"/>
      <c r="AD46" s="25"/>
      <c r="AE46" s="28"/>
      <c r="AF46" s="26"/>
      <c r="AG46" s="72"/>
      <c r="AH46" s="28"/>
      <c r="AI46" s="25"/>
      <c r="AJ46" s="32"/>
      <c r="AK46" s="45"/>
      <c r="AL46" s="24"/>
      <c r="AM46" s="32"/>
      <c r="AN46" s="25"/>
      <c r="AO46" s="32"/>
      <c r="AP46" s="26"/>
      <c r="AQ46" s="72"/>
      <c r="AR46" s="25"/>
      <c r="AS46" s="25"/>
      <c r="AT46" s="25"/>
      <c r="AU46" s="45"/>
      <c r="AV46" s="24"/>
      <c r="AW46" s="32"/>
      <c r="AX46" s="25"/>
      <c r="AY46" s="32"/>
      <c r="AZ46" s="26"/>
      <c r="BA46" s="88"/>
      <c r="BB46" s="48">
        <f t="shared" si="0"/>
        <v>0</v>
      </c>
    </row>
    <row r="47" spans="1:54" s="3" customFormat="1" x14ac:dyDescent="0.25">
      <c r="C47" s="5"/>
      <c r="H47" s="141"/>
      <c r="I47" s="141"/>
      <c r="J47" s="141"/>
      <c r="K47" s="141"/>
      <c r="L47" s="141"/>
      <c r="M47" s="141"/>
      <c r="N47" s="141"/>
      <c r="O47" s="141"/>
      <c r="P47" s="141"/>
      <c r="Q47" s="5"/>
      <c r="R47" s="141"/>
      <c r="S47" s="141"/>
      <c r="T47" s="141"/>
      <c r="U47" s="141"/>
      <c r="V47" s="141"/>
      <c r="W47" s="141"/>
      <c r="X47" s="141"/>
      <c r="Y47" s="141"/>
      <c r="Z47" s="141"/>
      <c r="AA47" s="5"/>
      <c r="AB47" s="141"/>
      <c r="AC47" s="141"/>
      <c r="AD47" s="141"/>
      <c r="AE47" s="141"/>
      <c r="AF47" s="5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5"/>
      <c r="AR47" s="5"/>
      <c r="AS47" s="5"/>
      <c r="AT47" s="5"/>
      <c r="AU47" s="5"/>
      <c r="AV47" s="141"/>
      <c r="AW47" s="141"/>
      <c r="AX47" s="141"/>
      <c r="AY47" s="141"/>
      <c r="AZ47" s="141"/>
      <c r="BA47" s="88"/>
      <c r="BB47" s="6"/>
    </row>
    <row r="48" spans="1:54" ht="15.75" thickBot="1" x14ac:dyDescent="0.3">
      <c r="B48" s="137" t="s">
        <v>5</v>
      </c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9"/>
    </row>
    <row r="49" spans="2:53" x14ac:dyDescent="0.25"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</row>
    <row r="50" spans="2:53" x14ac:dyDescent="0.25">
      <c r="BA50" s="8"/>
    </row>
    <row r="51" spans="2:53" x14ac:dyDescent="0.25">
      <c r="BA51" s="8"/>
    </row>
  </sheetData>
  <mergeCells count="32">
    <mergeCell ref="A1:BB2"/>
    <mergeCell ref="A3:B4"/>
    <mergeCell ref="C3:D4"/>
    <mergeCell ref="H3:L3"/>
    <mergeCell ref="M3:Q3"/>
    <mergeCell ref="R3:V3"/>
    <mergeCell ref="W3:AA3"/>
    <mergeCell ref="AB3:AF3"/>
    <mergeCell ref="AG3:AK3"/>
    <mergeCell ref="AL3:AP3"/>
    <mergeCell ref="BA3:BA5"/>
    <mergeCell ref="AQ3:AU3"/>
    <mergeCell ref="AV3:AZ3"/>
    <mergeCell ref="BB3:BB5"/>
    <mergeCell ref="H4:L4"/>
    <mergeCell ref="M4:Q4"/>
    <mergeCell ref="B48:L49"/>
    <mergeCell ref="AQ4:AU4"/>
    <mergeCell ref="AV4:AZ4"/>
    <mergeCell ref="H47:L47"/>
    <mergeCell ref="M47:P47"/>
    <mergeCell ref="R47:V47"/>
    <mergeCell ref="W47:Z47"/>
    <mergeCell ref="AB47:AE47"/>
    <mergeCell ref="AG47:AK47"/>
    <mergeCell ref="AL47:AP47"/>
    <mergeCell ref="AV47:AZ47"/>
    <mergeCell ref="R4:V4"/>
    <mergeCell ref="W4:AA4"/>
    <mergeCell ref="AB4:AF4"/>
    <mergeCell ref="AG4:AK4"/>
    <mergeCell ref="AL4:AP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LITTLE Giants</vt:lpstr>
      <vt:lpstr>U2</vt:lpstr>
      <vt:lpstr>Pre'66 Legends V8</vt:lpstr>
      <vt:lpstr>ISP...TA</vt:lpstr>
      <vt:lpstr>LE MANS SP &amp; GT</vt:lpstr>
      <vt:lpstr>Summary Dataset</vt:lpstr>
      <vt:lpstr>Overall Points by Series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2019-09-18T07:15:52Z</cp:lastPrinted>
  <dcterms:created xsi:type="dcterms:W3CDTF">2012-03-03T08:29:38Z</dcterms:created>
  <dcterms:modified xsi:type="dcterms:W3CDTF">2019-11-18T13:21:35Z</dcterms:modified>
</cp:coreProperties>
</file>