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tkinson Allison\CloudStation\SCORING\2019\Circ Car\Regional\"/>
    </mc:Choice>
  </mc:AlternateContent>
  <bookViews>
    <workbookView xWindow="0" yWindow="0" windowWidth="28800" windowHeight="12300" tabRatio="507"/>
  </bookViews>
  <sheets>
    <sheet name="Overall" sheetId="3" r:id="rId1"/>
    <sheet name="Class" sheetId="5" r:id="rId2"/>
    <sheet name="Committee" sheetId="6" r:id="rId3"/>
  </sheets>
  <definedNames>
    <definedName name="_xlnm._FilterDatabase" localSheetId="1" hidden="1">Class!$A$26:$AB$30</definedName>
    <definedName name="_xlnm._FilterDatabase" localSheetId="0" hidden="1">Overall!$B$11:$AB$11</definedName>
    <definedName name="_xlnm.Print_Area" localSheetId="1">Class!$A$1:$AB$75</definedName>
    <definedName name="_xlnm.Print_Area" localSheetId="2">Committee!$C$1:$I$56</definedName>
    <definedName name="_xlnm.Print_Area" localSheetId="0">Overall!$A$1:$AB$71</definedName>
  </definedNames>
  <calcPr calcId="171027"/>
</workbook>
</file>

<file path=xl/calcChain.xml><?xml version="1.0" encoding="utf-8"?>
<calcChain xmlns="http://schemas.openxmlformats.org/spreadsheetml/2006/main">
  <c r="AB67" i="3" l="1"/>
  <c r="AB49" i="3" l="1"/>
  <c r="AB62" i="3"/>
  <c r="AB71" i="5" l="1"/>
  <c r="AB54" i="5"/>
  <c r="AB36" i="5"/>
  <c r="AB59" i="3" l="1"/>
  <c r="AB56" i="3"/>
  <c r="AB61" i="3"/>
  <c r="AB63" i="5"/>
  <c r="AB73" i="5"/>
  <c r="AB50" i="5"/>
  <c r="I28" i="6" l="1"/>
  <c r="I29" i="6"/>
  <c r="I16" i="6"/>
  <c r="AB46" i="3"/>
  <c r="AB53" i="3"/>
  <c r="AB49" i="5"/>
  <c r="AB21" i="5"/>
  <c r="I44" i="6" l="1"/>
  <c r="I7" i="6"/>
  <c r="AB20" i="5"/>
  <c r="AB22" i="5"/>
  <c r="I59" i="5"/>
  <c r="H59" i="5"/>
  <c r="AB59" i="5" s="1"/>
  <c r="I27" i="3"/>
  <c r="H27" i="3"/>
  <c r="AB55" i="3"/>
  <c r="I53" i="6" l="1"/>
  <c r="I27" i="6"/>
  <c r="AB52" i="5"/>
  <c r="AB35" i="5"/>
  <c r="I26" i="6" l="1"/>
  <c r="I15" i="6"/>
  <c r="I6" i="6"/>
  <c r="K26" i="3"/>
  <c r="J26" i="3"/>
  <c r="I26" i="3"/>
  <c r="H26" i="3"/>
  <c r="AB74" i="5"/>
  <c r="I32" i="5"/>
  <c r="H32" i="5"/>
  <c r="AB32" i="5" s="1"/>
  <c r="I43" i="3"/>
  <c r="H43" i="3"/>
  <c r="H28" i="3"/>
  <c r="J28" i="3"/>
  <c r="L28" i="3"/>
  <c r="M28" i="3"/>
  <c r="K42" i="5"/>
  <c r="J42" i="5"/>
  <c r="I42" i="5"/>
  <c r="H42" i="5"/>
  <c r="M60" i="5"/>
  <c r="L60" i="5"/>
  <c r="J60" i="5"/>
  <c r="H60" i="5"/>
  <c r="AB42" i="5" l="1"/>
  <c r="AB60" i="5"/>
  <c r="I25" i="6"/>
  <c r="I52" i="6"/>
  <c r="AB62" i="5"/>
  <c r="AB51" i="5"/>
  <c r="AB25" i="5"/>
  <c r="AB16" i="5"/>
  <c r="AB39" i="5"/>
  <c r="I24" i="6" l="1"/>
  <c r="I43" i="6"/>
  <c r="I51" i="6"/>
  <c r="I56" i="6"/>
  <c r="AB58" i="5"/>
  <c r="AB47" i="5"/>
  <c r="AB37" i="5"/>
  <c r="AB29" i="5"/>
  <c r="AB34" i="5"/>
  <c r="AB31" i="5"/>
  <c r="AB56" i="5" l="1"/>
  <c r="AB68" i="3" l="1"/>
  <c r="AB69" i="3"/>
  <c r="AB48" i="3"/>
  <c r="AB58" i="3"/>
  <c r="AB64" i="3"/>
  <c r="AB50" i="3"/>
  <c r="AB72" i="5"/>
  <c r="AB41" i="5"/>
  <c r="AB14" i="5"/>
  <c r="AB15" i="5"/>
  <c r="AB18" i="5"/>
  <c r="AB13" i="5"/>
  <c r="AB24" i="5"/>
  <c r="AB23" i="5"/>
  <c r="I42" i="6"/>
  <c r="AB35" i="3" l="1"/>
  <c r="AB65" i="3"/>
  <c r="AB37" i="3"/>
  <c r="AB20" i="3" l="1"/>
  <c r="AB12" i="5"/>
  <c r="AB68" i="5" l="1"/>
  <c r="AB18" i="3"/>
  <c r="I47" i="6"/>
  <c r="AB19" i="5"/>
  <c r="AB47" i="3"/>
  <c r="AB27" i="3"/>
  <c r="I5" i="6"/>
  <c r="AB70" i="5"/>
  <c r="AB48" i="5"/>
  <c r="AB67" i="5"/>
  <c r="AB65" i="5"/>
  <c r="AB33" i="5"/>
  <c r="AB69" i="5"/>
  <c r="AB61" i="5"/>
  <c r="AB66" i="5"/>
  <c r="AB45" i="5"/>
  <c r="AB53" i="5"/>
  <c r="AB46" i="5"/>
  <c r="AB40" i="5"/>
  <c r="AB27" i="5"/>
  <c r="AB28" i="5"/>
  <c r="AB43" i="5"/>
  <c r="AB57" i="5"/>
  <c r="AB51" i="3"/>
  <c r="AB39" i="3"/>
  <c r="AB30" i="3"/>
  <c r="AB54" i="3"/>
  <c r="AB45" i="3"/>
  <c r="AB22" i="3"/>
  <c r="AB26" i="3"/>
  <c r="AB15" i="3"/>
  <c r="AB57" i="3"/>
  <c r="AB33" i="3"/>
  <c r="AB23" i="3"/>
  <c r="AB41" i="3"/>
  <c r="AB34" i="3"/>
  <c r="AB31" i="3"/>
  <c r="AB28" i="3"/>
  <c r="AB36" i="3"/>
  <c r="AB14" i="3"/>
  <c r="AB40" i="3"/>
  <c r="AB70" i="3"/>
  <c r="AB16" i="3"/>
  <c r="AB42" i="3"/>
  <c r="AB25" i="3"/>
  <c r="AB17" i="3"/>
  <c r="AB38" i="3"/>
  <c r="AB43" i="3"/>
  <c r="AB66" i="3"/>
  <c r="AB63" i="3"/>
  <c r="AB52" i="3"/>
  <c r="AB24" i="3"/>
  <c r="AB19" i="3"/>
  <c r="AB13" i="3"/>
  <c r="AB12" i="3"/>
  <c r="AB60" i="3"/>
  <c r="AB44" i="5" l="1"/>
  <c r="AB30" i="5"/>
  <c r="AB17" i="5"/>
  <c r="AB44" i="3"/>
  <c r="AB32" i="3"/>
  <c r="AB29" i="3"/>
  <c r="AB21" i="3"/>
  <c r="I10" i="6"/>
  <c r="I38" i="6"/>
  <c r="I14" i="6" l="1"/>
  <c r="I19" i="6" s="1"/>
  <c r="I23" i="6"/>
</calcChain>
</file>

<file path=xl/sharedStrings.xml><?xml version="1.0" encoding="utf-8"?>
<sst xmlns="http://schemas.openxmlformats.org/spreadsheetml/2006/main" count="874" uniqueCount="249">
  <si>
    <t>Pos</t>
  </si>
  <si>
    <t>TOTAL</t>
  </si>
  <si>
    <t>PROVISIONAL RESULTS SUBJECT TO CHANGE</t>
  </si>
  <si>
    <t>REGION</t>
  </si>
  <si>
    <t xml:space="preserve">NAME </t>
  </si>
  <si>
    <t>CLASS</t>
  </si>
  <si>
    <t>MSA LIC</t>
  </si>
  <si>
    <t>CAR</t>
  </si>
  <si>
    <t>MIDVAAL</t>
  </si>
  <si>
    <t>ZWARTKOPS</t>
  </si>
  <si>
    <t>PHAKISA</t>
  </si>
  <si>
    <t>Jan Eversteyn</t>
  </si>
  <si>
    <t>Paulo Loureiro</t>
  </si>
  <si>
    <t>Troy Cochran</t>
  </si>
  <si>
    <t>NO</t>
  </si>
  <si>
    <t>KYALAMI</t>
  </si>
  <si>
    <t>Alan Hilligenn</t>
  </si>
  <si>
    <t>RD</t>
  </si>
  <si>
    <t>27</t>
  </si>
  <si>
    <t>RC</t>
  </si>
  <si>
    <t>Andreas Meier</t>
  </si>
  <si>
    <t>RB</t>
  </si>
  <si>
    <t>208</t>
  </si>
  <si>
    <t>Bernard De Gouveia</t>
  </si>
  <si>
    <t>000</t>
  </si>
  <si>
    <t>Craig Ball</t>
  </si>
  <si>
    <t>35</t>
  </si>
  <si>
    <t>David Coetzee</t>
  </si>
  <si>
    <t>53</t>
  </si>
  <si>
    <t>1</t>
  </si>
  <si>
    <t>Jimmy Tsimenoglou</t>
  </si>
  <si>
    <t>97</t>
  </si>
  <si>
    <t>Jonathan Matos</t>
  </si>
  <si>
    <t>Jorge Estrela</t>
  </si>
  <si>
    <t>37</t>
  </si>
  <si>
    <t>Klippies Krige</t>
  </si>
  <si>
    <t>222</t>
  </si>
  <si>
    <t>Matthew Wadeley</t>
  </si>
  <si>
    <t>Mike Grobler</t>
  </si>
  <si>
    <t>100</t>
  </si>
  <si>
    <t>Neil Reynolds</t>
  </si>
  <si>
    <t>57</t>
  </si>
  <si>
    <t>Nek Makris</t>
  </si>
  <si>
    <t>Oz Biagioni</t>
  </si>
  <si>
    <t>25</t>
  </si>
  <si>
    <t>Renier Smith</t>
  </si>
  <si>
    <t>05</t>
  </si>
  <si>
    <t>Rick Loureiro</t>
  </si>
  <si>
    <t>Salvi Gualtieri</t>
  </si>
  <si>
    <t>67</t>
  </si>
  <si>
    <t>Shane Grobler</t>
  </si>
  <si>
    <t>171</t>
  </si>
  <si>
    <t>Shaun Lamprecht</t>
  </si>
  <si>
    <t>96</t>
  </si>
  <si>
    <t>Trevor Long</t>
  </si>
  <si>
    <t>13</t>
  </si>
  <si>
    <t>68</t>
  </si>
  <si>
    <t>01146</t>
  </si>
  <si>
    <t>06739</t>
  </si>
  <si>
    <t>03319</t>
  </si>
  <si>
    <t>01852</t>
  </si>
  <si>
    <t>01836</t>
  </si>
  <si>
    <t>05381</t>
  </si>
  <si>
    <t>02410</t>
  </si>
  <si>
    <t>01058</t>
  </si>
  <si>
    <t>04463</t>
  </si>
  <si>
    <t>04533</t>
  </si>
  <si>
    <t>11957</t>
  </si>
  <si>
    <t>04154</t>
  </si>
  <si>
    <t>02104</t>
  </si>
  <si>
    <t>03462</t>
  </si>
  <si>
    <t>01007</t>
  </si>
  <si>
    <t>01396</t>
  </si>
  <si>
    <t>12715</t>
  </si>
  <si>
    <t>01372</t>
  </si>
  <si>
    <t>14559</t>
  </si>
  <si>
    <t>04574</t>
  </si>
  <si>
    <t>12041</t>
  </si>
  <si>
    <t>02266</t>
  </si>
  <si>
    <t>04522</t>
  </si>
  <si>
    <t>BMW E36 328i</t>
  </si>
  <si>
    <t>BMW E36 M3</t>
  </si>
  <si>
    <t>BMW E46 M3</t>
  </si>
  <si>
    <t>BMW E36 328i Turbo</t>
  </si>
  <si>
    <t>BMW E39 M5</t>
  </si>
  <si>
    <t>BMW E46 328i Turbo</t>
  </si>
  <si>
    <t>BMW E36 M3 GTS</t>
  </si>
  <si>
    <t>BMW E30 325is</t>
  </si>
  <si>
    <t>BMW E36 318is Turbo</t>
  </si>
  <si>
    <t>NR</t>
  </si>
  <si>
    <t>Colin Van Son</t>
  </si>
  <si>
    <t>Craig Withers</t>
  </si>
  <si>
    <t>Starters</t>
  </si>
  <si>
    <t>Overall</t>
  </si>
  <si>
    <t>Result</t>
  </si>
  <si>
    <t>Category</t>
  </si>
  <si>
    <t>Venue</t>
  </si>
  <si>
    <t>Date</t>
  </si>
  <si>
    <t>Event</t>
  </si>
  <si>
    <t>Avg</t>
  </si>
  <si>
    <t>Rupert Giessing</t>
  </si>
  <si>
    <t>011</t>
  </si>
  <si>
    <t>BMW E46 325i Touring</t>
  </si>
  <si>
    <t>RA</t>
  </si>
  <si>
    <t>07527</t>
  </si>
  <si>
    <t>Stefano Martinelli</t>
  </si>
  <si>
    <t>01409</t>
  </si>
  <si>
    <t>Carlos Gameiro</t>
  </si>
  <si>
    <t>02424</t>
  </si>
  <si>
    <t xml:space="preserve">BMW E30 325i </t>
  </si>
  <si>
    <t>07235</t>
  </si>
  <si>
    <t>BMW F30 335i</t>
  </si>
  <si>
    <t>Kashen Naiker</t>
  </si>
  <si>
    <t>99</t>
  </si>
  <si>
    <t>BMW E90 335i</t>
  </si>
  <si>
    <t>Kashen Naicker</t>
  </si>
  <si>
    <t>07158</t>
  </si>
  <si>
    <t>Varish Ganpath</t>
  </si>
  <si>
    <t>01400</t>
  </si>
  <si>
    <t>333</t>
  </si>
  <si>
    <t>Adrian Dalton</t>
  </si>
  <si>
    <t>6</t>
  </si>
  <si>
    <t>BMW E46 M3 CSL</t>
  </si>
  <si>
    <t>02500</t>
  </si>
  <si>
    <t>RE</t>
  </si>
  <si>
    <t>119</t>
  </si>
  <si>
    <t>2019 BRIDGESTONE BMW CLUB RACING SERIES OVERALL REGIONAL CHAMPIONSHIP</t>
  </si>
  <si>
    <t>RED STAR</t>
  </si>
  <si>
    <t>Bruce Turner</t>
  </si>
  <si>
    <t>232</t>
  </si>
  <si>
    <t>01382</t>
  </si>
  <si>
    <t>Carlo Garbini</t>
  </si>
  <si>
    <t>920</t>
  </si>
  <si>
    <t>01537</t>
  </si>
  <si>
    <t>BMW E46 330i Turbo</t>
  </si>
  <si>
    <t>Pieter Lombard</t>
  </si>
  <si>
    <t>161</t>
  </si>
  <si>
    <t>05631</t>
  </si>
  <si>
    <t>Bertie Rietveld</t>
  </si>
  <si>
    <t>Rob Gearing</t>
  </si>
  <si>
    <t>BMW E30 325i</t>
  </si>
  <si>
    <t>17</t>
  </si>
  <si>
    <t>62</t>
  </si>
  <si>
    <t>20913</t>
  </si>
  <si>
    <t>01461</t>
  </si>
  <si>
    <t>335</t>
  </si>
  <si>
    <t>Red Star</t>
  </si>
  <si>
    <t>2019 COMMITTEE CHALLENGE</t>
  </si>
  <si>
    <t>Car</t>
  </si>
  <si>
    <t>E36</t>
  </si>
  <si>
    <t>Touring</t>
  </si>
  <si>
    <t>Own</t>
  </si>
  <si>
    <t>65</t>
  </si>
  <si>
    <t>BMW E36 318i Turbo</t>
  </si>
  <si>
    <t>82</t>
  </si>
  <si>
    <t>2019 BRIDGESTONE BMW CLUB RACING SERIES OVERALL CLASS CHAMPIONSHIP</t>
  </si>
  <si>
    <t>JB Breedt</t>
  </si>
  <si>
    <t>31</t>
  </si>
  <si>
    <t>BMW E86 Z4M</t>
  </si>
  <si>
    <t>531</t>
  </si>
  <si>
    <t>Len-Henry Gobey</t>
  </si>
  <si>
    <t>Dino Fameliaris</t>
  </si>
  <si>
    <t>58</t>
  </si>
  <si>
    <t>BMW E36 3.0 Turbo</t>
  </si>
  <si>
    <t>Manny Ribeiro</t>
  </si>
  <si>
    <t>Nicholas Van Zyl</t>
  </si>
  <si>
    <t>211</t>
  </si>
  <si>
    <t>BMW E87 130i</t>
  </si>
  <si>
    <t>Midvaal</t>
  </si>
  <si>
    <t>01385</t>
  </si>
  <si>
    <t>01926</t>
  </si>
  <si>
    <t>02861</t>
  </si>
  <si>
    <t>01356</t>
  </si>
  <si>
    <t>22777</t>
  </si>
  <si>
    <t>BMW E36 SAT Car</t>
  </si>
  <si>
    <t>Varish - Break out Round 2</t>
  </si>
  <si>
    <t>Alan - Elected to Move from E to D after round 1</t>
  </si>
  <si>
    <t>Jon - Break out Round 2</t>
  </si>
  <si>
    <t>Mike - Break out Round 2</t>
  </si>
  <si>
    <t>Uli Sanne</t>
  </si>
  <si>
    <t>Darren Winterboer</t>
  </si>
  <si>
    <t>83</t>
  </si>
  <si>
    <t>BMW E92 M3</t>
  </si>
  <si>
    <t>Paul Hill</t>
  </si>
  <si>
    <t>BMW E9 3.0 CSL</t>
  </si>
  <si>
    <t>29</t>
  </si>
  <si>
    <t>Adriaan Le Roux</t>
  </si>
  <si>
    <t>135</t>
  </si>
  <si>
    <t>Phakisa</t>
  </si>
  <si>
    <t>03695</t>
  </si>
  <si>
    <t>05997</t>
  </si>
  <si>
    <t>02275</t>
  </si>
  <si>
    <t>BMW E92 335i</t>
  </si>
  <si>
    <t>14171</t>
  </si>
  <si>
    <t xml:space="preserve">Bernard - Break out Round 4 90% </t>
  </si>
  <si>
    <t>Troy - Break out Round 4 90%</t>
  </si>
  <si>
    <t>Cor Kraamwinkel</t>
  </si>
  <si>
    <t>210</t>
  </si>
  <si>
    <t>01079</t>
  </si>
  <si>
    <t>BMW 2002</t>
  </si>
  <si>
    <t>126</t>
  </si>
  <si>
    <t>Craig - Break out Round 4 90%</t>
  </si>
  <si>
    <t>Shaun Dodd</t>
  </si>
  <si>
    <t>90</t>
  </si>
  <si>
    <t>BMW E90 330i</t>
  </si>
  <si>
    <t>15059</t>
  </si>
  <si>
    <t>Zwartkops</t>
  </si>
  <si>
    <t>Sav Gualtieri</t>
  </si>
  <si>
    <t>Ryan Quan-Shai</t>
  </si>
  <si>
    <t>888</t>
  </si>
  <si>
    <t>Ryan Quan-Chai</t>
  </si>
  <si>
    <t>02147</t>
  </si>
  <si>
    <t>03394</t>
  </si>
  <si>
    <t>Mish-al Sing</t>
  </si>
  <si>
    <t>12</t>
  </si>
  <si>
    <t>04968</t>
  </si>
  <si>
    <t>Lorenzo Gualtieri</t>
  </si>
  <si>
    <t>911</t>
  </si>
  <si>
    <t>BMW E36 M3 Turbo</t>
  </si>
  <si>
    <t>02184</t>
  </si>
  <si>
    <t>26/27 Oct</t>
  </si>
  <si>
    <t xml:space="preserve">KYALAMI </t>
  </si>
  <si>
    <t>Matthew - Used 30s Penalty in Round 6</t>
  </si>
  <si>
    <t>Rob - Broke out Round 6 - 90%</t>
  </si>
  <si>
    <t>BMW E46 325ci</t>
  </si>
  <si>
    <t>40</t>
  </si>
  <si>
    <t>William Einkamerer</t>
  </si>
  <si>
    <t>555</t>
  </si>
  <si>
    <t>23676</t>
  </si>
  <si>
    <t>Manny</t>
  </si>
  <si>
    <t>Phillip Emmenis</t>
  </si>
  <si>
    <t>444</t>
  </si>
  <si>
    <t>Andy Smith</t>
  </si>
  <si>
    <t xml:space="preserve">RE </t>
  </si>
  <si>
    <t>84</t>
  </si>
  <si>
    <t>Eugene Gouws</t>
  </si>
  <si>
    <t>55</t>
  </si>
  <si>
    <t>01102</t>
  </si>
  <si>
    <t>03775</t>
  </si>
  <si>
    <t>Paul Munro</t>
  </si>
  <si>
    <t>10</t>
  </si>
  <si>
    <t>Jason Campos</t>
  </si>
  <si>
    <t>A9</t>
  </si>
  <si>
    <t>Nicholas Fischer</t>
  </si>
  <si>
    <t>28</t>
  </si>
  <si>
    <t>01414</t>
  </si>
  <si>
    <t>21635</t>
  </si>
  <si>
    <t>03662</t>
  </si>
  <si>
    <t>O/E99939440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</si>
</sst>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6" formatCode="&quot;R&quot;\ #,##0;[Red]&quot;R&quot;\ \-#,##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0" fillId="0" borderId="1" xfId="0" applyFill="1" applyBorder="1" applyAlignment="1">
      <alignment horizont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Fill="1"/>
    <xf numFmtId="0" fontId="1" fillId="0" borderId="0" xfId="0" applyFont="1" applyFill="1" applyBorder="1" applyAlignment="1">
      <alignment vertical="center"/>
    </xf>
    <xf numFmtId="0" fontId="0" fillId="0" borderId="1" xfId="0" applyFill="1" applyBorder="1"/>
    <xf numFmtId="0" fontId="3" fillId="2" borderId="5" xfId="0" applyFont="1" applyFill="1" applyBorder="1"/>
    <xf numFmtId="0" fontId="1" fillId="2" borderId="2" xfId="0" applyFont="1" applyFill="1" applyBorder="1" applyAlignment="1">
      <alignment wrapText="1"/>
    </xf>
    <xf numFmtId="6" fontId="7" fillId="2" borderId="2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vertical="center"/>
    </xf>
    <xf numFmtId="0" fontId="2" fillId="0" borderId="7" xfId="0" applyFont="1" applyBorder="1"/>
    <xf numFmtId="0" fontId="2" fillId="0" borderId="5" xfId="0" applyFont="1" applyBorder="1"/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0" fontId="1" fillId="2" borderId="6" xfId="0" applyFont="1" applyFill="1" applyBorder="1"/>
    <xf numFmtId="0" fontId="2" fillId="0" borderId="10" xfId="0" applyFont="1" applyBorder="1"/>
    <xf numFmtId="0" fontId="0" fillId="0" borderId="11" xfId="0" applyFill="1" applyBorder="1"/>
    <xf numFmtId="0" fontId="0" fillId="0" borderId="11" xfId="0" applyFill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5" fillId="0" borderId="12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/>
    </xf>
    <xf numFmtId="16" fontId="8" fillId="0" borderId="1" xfId="0" applyNumberFormat="1" applyFont="1" applyFill="1" applyBorder="1" applyAlignment="1">
      <alignment horizontal="center"/>
    </xf>
    <xf numFmtId="0" fontId="9" fillId="0" borderId="0" xfId="0" applyFont="1" applyAlignment="1">
      <alignment vertical="center"/>
    </xf>
    <xf numFmtId="0" fontId="1" fillId="0" borderId="1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8" fillId="0" borderId="1" xfId="0" applyNumberFormat="1" applyFont="1" applyFill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3" fillId="0" borderId="0" xfId="0" applyFont="1" applyFill="1" applyBorder="1"/>
    <xf numFmtId="49" fontId="0" fillId="0" borderId="1" xfId="0" applyNumberFormat="1" applyFill="1" applyBorder="1" applyAlignment="1">
      <alignment horizontal="left"/>
    </xf>
    <xf numFmtId="49" fontId="4" fillId="0" borderId="0" xfId="0" applyNumberFormat="1" applyFont="1" applyAlignment="1">
      <alignment vertical="center" wrapText="1"/>
    </xf>
    <xf numFmtId="49" fontId="0" fillId="0" borderId="0" xfId="0" applyNumberFormat="1"/>
    <xf numFmtId="49" fontId="1" fillId="2" borderId="2" xfId="0" applyNumberFormat="1" applyFont="1" applyFill="1" applyBorder="1" applyAlignment="1">
      <alignment wrapText="1"/>
    </xf>
    <xf numFmtId="49" fontId="0" fillId="0" borderId="2" xfId="0" applyNumberFormat="1" applyFill="1" applyBorder="1" applyAlignment="1">
      <alignment horizontal="left"/>
    </xf>
    <xf numFmtId="49" fontId="0" fillId="0" borderId="11" xfId="0" applyNumberFormat="1" applyFill="1" applyBorder="1" applyAlignment="1">
      <alignment horizontal="left"/>
    </xf>
    <xf numFmtId="49" fontId="4" fillId="0" borderId="0" xfId="0" applyNumberFormat="1" applyFont="1" applyAlignment="1">
      <alignment horizontal="left" vertical="center" wrapText="1"/>
    </xf>
    <xf numFmtId="49" fontId="0" fillId="0" borderId="0" xfId="0" applyNumberFormat="1" applyAlignment="1">
      <alignment horizontal="left"/>
    </xf>
    <xf numFmtId="49" fontId="1" fillId="2" borderId="2" xfId="0" applyNumberFormat="1" applyFont="1" applyFill="1" applyBorder="1" applyAlignment="1">
      <alignment horizontal="left" wrapText="1"/>
    </xf>
    <xf numFmtId="0" fontId="1" fillId="0" borderId="0" xfId="0" applyFont="1" applyBorder="1" applyAlignment="1">
      <alignment horizontal="center"/>
    </xf>
    <xf numFmtId="16" fontId="8" fillId="0" borderId="11" xfId="0" applyNumberFormat="1" applyFont="1" applyFill="1" applyBorder="1" applyAlignment="1">
      <alignment horizontal="center"/>
    </xf>
    <xf numFmtId="1" fontId="1" fillId="2" borderId="6" xfId="0" applyNumberFormat="1" applyFont="1" applyFill="1" applyBorder="1"/>
    <xf numFmtId="0" fontId="6" fillId="0" borderId="0" xfId="0" applyFont="1" applyAlignment="1">
      <alignment vertical="center"/>
    </xf>
    <xf numFmtId="49" fontId="0" fillId="0" borderId="1" xfId="0" quotePrefix="1" applyNumberFormat="1" applyFill="1" applyBorder="1" applyAlignment="1">
      <alignment horizontal="left"/>
    </xf>
    <xf numFmtId="49" fontId="10" fillId="0" borderId="1" xfId="0" quotePrefix="1" applyNumberFormat="1" applyFont="1" applyFill="1" applyBorder="1" applyAlignment="1">
      <alignment horizontal="left"/>
    </xf>
    <xf numFmtId="0" fontId="0" fillId="0" borderId="1" xfId="0" applyFont="1" applyFill="1" applyBorder="1"/>
    <xf numFmtId="49" fontId="0" fillId="0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0" fontId="0" fillId="0" borderId="11" xfId="0" applyFont="1" applyFill="1" applyBorder="1"/>
    <xf numFmtId="49" fontId="0" fillId="0" borderId="11" xfId="0" applyNumberFormat="1" applyFont="1" applyFill="1" applyBorder="1" applyAlignment="1">
      <alignment horizontal="left"/>
    </xf>
    <xf numFmtId="0" fontId="0" fillId="0" borderId="11" xfId="0" applyFont="1" applyFill="1" applyBorder="1" applyAlignment="1">
      <alignment horizontal="center"/>
    </xf>
    <xf numFmtId="6" fontId="1" fillId="2" borderId="2" xfId="0" applyNumberFormat="1" applyFont="1" applyFill="1" applyBorder="1" applyAlignment="1">
      <alignment horizontal="center"/>
    </xf>
    <xf numFmtId="49" fontId="0" fillId="0" borderId="1" xfId="0" quotePrefix="1" applyNumberFormat="1" applyFont="1" applyFill="1" applyBorder="1" applyAlignment="1">
      <alignment horizontal="left"/>
    </xf>
    <xf numFmtId="49" fontId="0" fillId="0" borderId="11" xfId="0" quotePrefix="1" applyNumberFormat="1" applyFont="1" applyFill="1" applyBorder="1" applyAlignment="1">
      <alignment horizontal="left"/>
    </xf>
    <xf numFmtId="0" fontId="2" fillId="0" borderId="1" xfId="0" applyFont="1" applyBorder="1"/>
    <xf numFmtId="49" fontId="10" fillId="0" borderId="11" xfId="0" quotePrefix="1" applyNumberFormat="1" applyFont="1" applyFill="1" applyBorder="1" applyAlignment="1">
      <alignment horizontal="left"/>
    </xf>
    <xf numFmtId="0" fontId="3" fillId="2" borderId="10" xfId="0" applyFont="1" applyFill="1" applyBorder="1"/>
    <xf numFmtId="0" fontId="1" fillId="0" borderId="11" xfId="0" applyFont="1" applyBorder="1" applyAlignment="1">
      <alignment horizontal="center"/>
    </xf>
    <xf numFmtId="0" fontId="2" fillId="0" borderId="1" xfId="0" applyFont="1" applyFill="1" applyBorder="1"/>
    <xf numFmtId="49" fontId="10" fillId="0" borderId="1" xfId="0" applyNumberFormat="1" applyFont="1" applyFill="1" applyBorder="1" applyAlignment="1">
      <alignment horizontal="left" vertical="center"/>
    </xf>
    <xf numFmtId="0" fontId="5" fillId="0" borderId="16" xfId="0" applyFont="1" applyBorder="1" applyAlignment="1">
      <alignment vertical="center"/>
    </xf>
    <xf numFmtId="0" fontId="5" fillId="0" borderId="16" xfId="0" applyFont="1" applyBorder="1" applyAlignment="1">
      <alignment vertical="center" wrapText="1"/>
    </xf>
    <xf numFmtId="49" fontId="0" fillId="0" borderId="1" xfId="0" applyNumberFormat="1" applyBorder="1" applyAlignment="1">
      <alignment horizontal="left"/>
    </xf>
    <xf numFmtId="49" fontId="5" fillId="0" borderId="0" xfId="0" applyNumberFormat="1" applyFont="1" applyBorder="1" applyAlignment="1">
      <alignment vertical="center" wrapText="1"/>
    </xf>
    <xf numFmtId="49" fontId="0" fillId="0" borderId="1" xfId="0" applyNumberFormat="1" applyBorder="1"/>
    <xf numFmtId="0" fontId="0" fillId="0" borderId="1" xfId="0" applyBorder="1" applyAlignment="1">
      <alignment horizontal="center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/>
    <xf numFmtId="0" fontId="1" fillId="2" borderId="15" xfId="0" applyFont="1" applyFill="1" applyBorder="1"/>
    <xf numFmtId="16" fontId="7" fillId="2" borderId="3" xfId="0" applyNumberFormat="1" applyFont="1" applyFill="1" applyBorder="1" applyAlignment="1">
      <alignment horizontal="center"/>
    </xf>
    <xf numFmtId="16" fontId="7" fillId="2" borderId="4" xfId="0" applyNumberFormat="1" applyFont="1" applyFill="1" applyBorder="1" applyAlignment="1">
      <alignment horizontal="center"/>
    </xf>
    <xf numFmtId="16" fontId="7" fillId="2" borderId="8" xfId="0" applyNumberFormat="1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" fillId="0" borderId="13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</xdr:colOff>
      <xdr:row>0</xdr:row>
      <xdr:rowOff>228603</xdr:rowOff>
    </xdr:from>
    <xdr:to>
      <xdr:col>6</xdr:col>
      <xdr:colOff>52917</xdr:colOff>
      <xdr:row>4</xdr:row>
      <xdr:rowOff>9525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>
          <a:grpSpLocks/>
        </xdr:cNvGrpSpPr>
      </xdr:nvGrpSpPr>
      <xdr:grpSpPr>
        <a:xfrm>
          <a:off x="247649" y="228603"/>
          <a:ext cx="4028018" cy="881589"/>
          <a:chOff x="0" y="0"/>
          <a:chExt cx="5210174" cy="847725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30175"/>
          <a:stretch/>
        </xdr:blipFill>
        <xdr:spPr bwMode="auto">
          <a:xfrm>
            <a:off x="0" y="0"/>
            <a:ext cx="3790950" cy="847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83560" y="38100"/>
            <a:ext cx="1326614" cy="7334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7</xdr:col>
      <xdr:colOff>33276</xdr:colOff>
      <xdr:row>1</xdr:row>
      <xdr:rowOff>27517</xdr:rowOff>
    </xdr:from>
    <xdr:to>
      <xdr:col>11</xdr:col>
      <xdr:colOff>306917</xdr:colOff>
      <xdr:row>5</xdr:row>
      <xdr:rowOff>24258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93" y="366184"/>
          <a:ext cx="1966974" cy="101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180975</xdr:colOff>
      <xdr:row>0</xdr:row>
      <xdr:rowOff>153459</xdr:rowOff>
    </xdr:from>
    <xdr:to>
      <xdr:col>25</xdr:col>
      <xdr:colOff>74084</xdr:colOff>
      <xdr:row>2</xdr:row>
      <xdr:rowOff>8720</xdr:rowOff>
    </xdr:to>
    <xdr:pic>
      <xdr:nvPicPr>
        <xdr:cNvPr id="2049" name="Picture 1" descr="BMW-Race-Series-Sponsors-2017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r="44138" b="59015"/>
        <a:stretch>
          <a:fillRect/>
        </a:stretch>
      </xdr:blipFill>
      <xdr:spPr bwMode="auto">
        <a:xfrm>
          <a:off x="7896225" y="153459"/>
          <a:ext cx="2856442" cy="447928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14</xdr:col>
      <xdr:colOff>422276</xdr:colOff>
      <xdr:row>2</xdr:row>
      <xdr:rowOff>224368</xdr:rowOff>
    </xdr:from>
    <xdr:to>
      <xdr:col>17</xdr:col>
      <xdr:colOff>179918</xdr:colOff>
      <xdr:row>4</xdr:row>
      <xdr:rowOff>113880</xdr:rowOff>
    </xdr:to>
    <xdr:pic>
      <xdr:nvPicPr>
        <xdr:cNvPr id="2053" name="Picture 5" descr="bigboss logo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137526" y="817035"/>
          <a:ext cx="1027642" cy="397512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20</xdr:col>
      <xdr:colOff>142878</xdr:colOff>
      <xdr:row>1</xdr:row>
      <xdr:rowOff>249768</xdr:rowOff>
    </xdr:from>
    <xdr:to>
      <xdr:col>21</xdr:col>
      <xdr:colOff>370419</xdr:colOff>
      <xdr:row>3</xdr:row>
      <xdr:rowOff>214598</xdr:rowOff>
    </xdr:to>
    <xdr:pic>
      <xdr:nvPicPr>
        <xdr:cNvPr id="2054" name="Picture 6" descr="MW JPEG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r="80986"/>
        <a:stretch>
          <a:fillRect/>
        </a:stretch>
      </xdr:blipFill>
      <xdr:spPr bwMode="auto">
        <a:xfrm>
          <a:off x="10398128" y="588435"/>
          <a:ext cx="650874" cy="47283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19</xdr:col>
      <xdr:colOff>165100</xdr:colOff>
      <xdr:row>4</xdr:row>
      <xdr:rowOff>50801</xdr:rowOff>
    </xdr:from>
    <xdr:to>
      <xdr:col>22</xdr:col>
      <xdr:colOff>158749</xdr:colOff>
      <xdr:row>5</xdr:row>
      <xdr:rowOff>93347</xdr:rowOff>
    </xdr:to>
    <xdr:pic>
      <xdr:nvPicPr>
        <xdr:cNvPr id="2055" name="Picture 7" descr="MW JPEG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19774"/>
        <a:stretch>
          <a:fillRect/>
        </a:stretch>
      </xdr:blipFill>
      <xdr:spPr bwMode="auto">
        <a:xfrm>
          <a:off x="9997017" y="1151468"/>
          <a:ext cx="1263649" cy="296546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0</xdr:row>
      <xdr:rowOff>266700</xdr:rowOff>
    </xdr:from>
    <xdr:to>
      <xdr:col>5</xdr:col>
      <xdr:colOff>1166811</xdr:colOff>
      <xdr:row>4</xdr:row>
      <xdr:rowOff>47622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pSpPr>
          <a:grpSpLocks/>
        </xdr:cNvGrpSpPr>
      </xdr:nvGrpSpPr>
      <xdr:grpSpPr>
        <a:xfrm>
          <a:off x="95249" y="266700"/>
          <a:ext cx="4250531" cy="912016"/>
          <a:chOff x="0" y="0"/>
          <a:chExt cx="5210174" cy="847725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30175"/>
          <a:stretch/>
        </xdr:blipFill>
        <xdr:spPr bwMode="auto">
          <a:xfrm>
            <a:off x="0" y="0"/>
            <a:ext cx="3790950" cy="847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83560" y="38100"/>
            <a:ext cx="1326614" cy="7334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7</xdr:col>
      <xdr:colOff>335756</xdr:colOff>
      <xdr:row>0</xdr:row>
      <xdr:rowOff>247648</xdr:rowOff>
    </xdr:from>
    <xdr:to>
      <xdr:col>11</xdr:col>
      <xdr:colOff>477675</xdr:colOff>
      <xdr:row>4</xdr:row>
      <xdr:rowOff>238123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8787" y="247648"/>
          <a:ext cx="2094544" cy="1121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238125</xdr:colOff>
      <xdr:row>0</xdr:row>
      <xdr:rowOff>202406</xdr:rowOff>
    </xdr:from>
    <xdr:to>
      <xdr:col>25</xdr:col>
      <xdr:colOff>165629</xdr:colOff>
      <xdr:row>2</xdr:row>
      <xdr:rowOff>43115</xdr:rowOff>
    </xdr:to>
    <xdr:pic>
      <xdr:nvPicPr>
        <xdr:cNvPr id="12" name="Picture 1" descr="BMW-Race-Series-Sponsors-2017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r="44138" b="59015"/>
        <a:stretch>
          <a:fillRect/>
        </a:stretch>
      </xdr:blipFill>
      <xdr:spPr bwMode="auto">
        <a:xfrm>
          <a:off x="9346406" y="202406"/>
          <a:ext cx="2856442" cy="447928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214312</xdr:colOff>
      <xdr:row>3</xdr:row>
      <xdr:rowOff>119062</xdr:rowOff>
    </xdr:from>
    <xdr:to>
      <xdr:col>19</xdr:col>
      <xdr:colOff>265641</xdr:colOff>
      <xdr:row>4</xdr:row>
      <xdr:rowOff>254636</xdr:rowOff>
    </xdr:to>
    <xdr:pic>
      <xdr:nvPicPr>
        <xdr:cNvPr id="15" name="Picture 5" descr="bigboss logo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322593" y="988218"/>
          <a:ext cx="2003954" cy="397512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21</xdr:col>
      <xdr:colOff>166687</xdr:colOff>
      <xdr:row>2</xdr:row>
      <xdr:rowOff>59531</xdr:rowOff>
    </xdr:from>
    <xdr:to>
      <xdr:col>22</xdr:col>
      <xdr:colOff>160074</xdr:colOff>
      <xdr:row>4</xdr:row>
      <xdr:rowOff>8486</xdr:rowOff>
    </xdr:to>
    <xdr:pic>
      <xdr:nvPicPr>
        <xdr:cNvPr id="16" name="Picture 6" descr="MW JPE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r="80986"/>
        <a:stretch>
          <a:fillRect/>
        </a:stretch>
      </xdr:blipFill>
      <xdr:spPr bwMode="auto">
        <a:xfrm>
          <a:off x="12203906" y="666750"/>
          <a:ext cx="481543" cy="47283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20</xdr:col>
      <xdr:colOff>297656</xdr:colOff>
      <xdr:row>4</xdr:row>
      <xdr:rowOff>0</xdr:rowOff>
    </xdr:from>
    <xdr:to>
      <xdr:col>25</xdr:col>
      <xdr:colOff>107423</xdr:colOff>
      <xdr:row>5</xdr:row>
      <xdr:rowOff>34609</xdr:rowOff>
    </xdr:to>
    <xdr:pic>
      <xdr:nvPicPr>
        <xdr:cNvPr id="17" name="Picture 7" descr="MW JPE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19774"/>
        <a:stretch>
          <a:fillRect/>
        </a:stretch>
      </xdr:blipFill>
      <xdr:spPr bwMode="auto">
        <a:xfrm>
          <a:off x="11846719" y="1131094"/>
          <a:ext cx="1274235" cy="296546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"/>
  <sheetViews>
    <sheetView tabSelected="1" view="pageBreakPreview" zoomScale="90" zoomScaleNormal="90" zoomScaleSheetLayoutView="90" workbookViewId="0">
      <selection activeCell="Z10" sqref="Z10:AA10"/>
    </sheetView>
  </sheetViews>
  <sheetFormatPr defaultRowHeight="15" x14ac:dyDescent="0.25"/>
  <cols>
    <col min="1" max="1" width="4.7109375" bestFit="1" customWidth="1"/>
    <col min="2" max="2" width="18.85546875" bestFit="1" customWidth="1"/>
    <col min="3" max="3" width="6.28515625" bestFit="1" customWidth="1"/>
    <col min="4" max="4" width="4.42578125" style="42" bestFit="1" customWidth="1"/>
    <col min="5" max="5" width="8.140625" style="37" bestFit="1" customWidth="1"/>
    <col min="6" max="6" width="20.7109375" customWidth="1"/>
    <col min="7" max="7" width="8" bestFit="1" customWidth="1"/>
    <col min="8" max="27" width="6.28515625" style="1" customWidth="1"/>
    <col min="28" max="28" width="6.5703125" bestFit="1" customWidth="1"/>
  </cols>
  <sheetData>
    <row r="1" spans="1:30" ht="27" customHeight="1" x14ac:dyDescent="0.25">
      <c r="A1" s="4"/>
      <c r="B1" s="4"/>
      <c r="C1" s="4"/>
      <c r="D1" s="41"/>
      <c r="E1" s="3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</row>
    <row r="2" spans="1:30" ht="20.25" customHeight="1" x14ac:dyDescent="0.25">
      <c r="A2" s="4"/>
      <c r="B2" s="4"/>
      <c r="C2" s="4"/>
      <c r="D2" s="41"/>
      <c r="E2" s="3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</row>
    <row r="3" spans="1:30" ht="20.25" customHeight="1" x14ac:dyDescent="0.25">
      <c r="A3" s="4"/>
      <c r="B3" s="4"/>
      <c r="C3" s="4"/>
      <c r="D3" s="41"/>
      <c r="E3" s="3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</row>
    <row r="4" spans="1:30" ht="20.25" customHeight="1" x14ac:dyDescent="0.25">
      <c r="A4" s="4"/>
      <c r="B4" s="4"/>
      <c r="C4" s="4"/>
      <c r="D4" s="41"/>
      <c r="E4" s="3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</row>
    <row r="5" spans="1:30" ht="20.25" customHeight="1" x14ac:dyDescent="0.25">
      <c r="A5" s="4"/>
      <c r="B5" s="4"/>
      <c r="C5" s="4"/>
      <c r="D5" s="41"/>
      <c r="E5" s="3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</row>
    <row r="6" spans="1:30" ht="20.25" customHeight="1" x14ac:dyDescent="0.25">
      <c r="A6" s="4"/>
      <c r="B6" s="4"/>
      <c r="C6" s="4"/>
      <c r="D6" s="41"/>
      <c r="E6" s="3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</row>
    <row r="7" spans="1:30" ht="27.75" customHeight="1" x14ac:dyDescent="0.25">
      <c r="A7" s="79" t="s">
        <v>126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4"/>
      <c r="AD7" s="4"/>
    </row>
    <row r="8" spans="1:30" ht="20.25" customHeight="1" thickBot="1" x14ac:dyDescent="0.3">
      <c r="A8" s="4"/>
      <c r="B8" s="4"/>
      <c r="C8" s="4"/>
      <c r="D8" s="41"/>
      <c r="E8" s="3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</row>
    <row r="9" spans="1:30" ht="15" customHeight="1" x14ac:dyDescent="0.25">
      <c r="H9" s="77">
        <v>43505</v>
      </c>
      <c r="I9" s="78"/>
      <c r="J9" s="77">
        <v>43547</v>
      </c>
      <c r="K9" s="78"/>
      <c r="L9" s="77">
        <v>43582</v>
      </c>
      <c r="M9" s="78"/>
      <c r="N9" s="77">
        <v>43596</v>
      </c>
      <c r="O9" s="78"/>
      <c r="P9" s="77">
        <v>43638</v>
      </c>
      <c r="Q9" s="78"/>
      <c r="R9" s="77">
        <v>43694</v>
      </c>
      <c r="S9" s="78"/>
      <c r="T9" s="77">
        <v>43715</v>
      </c>
      <c r="U9" s="78"/>
      <c r="V9" s="77">
        <v>43750</v>
      </c>
      <c r="W9" s="78"/>
      <c r="X9" s="77" t="s">
        <v>220</v>
      </c>
      <c r="Y9" s="78"/>
      <c r="Z9" s="77">
        <v>43070</v>
      </c>
      <c r="AA9" s="78"/>
      <c r="AB9" s="7"/>
    </row>
    <row r="10" spans="1:30" ht="15.75" thickBot="1" x14ac:dyDescent="0.3">
      <c r="H10" s="75" t="s">
        <v>127</v>
      </c>
      <c r="I10" s="76"/>
      <c r="J10" s="75" t="s">
        <v>8</v>
      </c>
      <c r="K10" s="76"/>
      <c r="L10" s="75" t="s">
        <v>10</v>
      </c>
      <c r="M10" s="76"/>
      <c r="N10" s="75" t="s">
        <v>9</v>
      </c>
      <c r="O10" s="76"/>
      <c r="P10" s="75" t="s">
        <v>127</v>
      </c>
      <c r="Q10" s="76"/>
      <c r="R10" s="75" t="s">
        <v>10</v>
      </c>
      <c r="S10" s="76"/>
      <c r="T10" s="75" t="s">
        <v>9</v>
      </c>
      <c r="U10" s="76"/>
      <c r="V10" s="75" t="s">
        <v>127</v>
      </c>
      <c r="W10" s="76"/>
      <c r="X10" s="75" t="s">
        <v>221</v>
      </c>
      <c r="Y10" s="76"/>
      <c r="Z10" s="75" t="s">
        <v>15</v>
      </c>
      <c r="AA10" s="76"/>
      <c r="AB10" s="8"/>
    </row>
    <row r="11" spans="1:30" s="2" customFormat="1" ht="15.75" thickBot="1" x14ac:dyDescent="0.3">
      <c r="A11" s="10" t="s">
        <v>0</v>
      </c>
      <c r="B11" s="11" t="s">
        <v>4</v>
      </c>
      <c r="C11" s="11" t="s">
        <v>5</v>
      </c>
      <c r="D11" s="43" t="s">
        <v>14</v>
      </c>
      <c r="E11" s="38" t="s">
        <v>6</v>
      </c>
      <c r="F11" s="11" t="s">
        <v>7</v>
      </c>
      <c r="G11" s="11" t="s">
        <v>3</v>
      </c>
      <c r="H11" s="12">
        <v>1</v>
      </c>
      <c r="I11" s="12">
        <v>2</v>
      </c>
      <c r="J11" s="12">
        <v>1</v>
      </c>
      <c r="K11" s="12">
        <v>2</v>
      </c>
      <c r="L11" s="12">
        <v>1</v>
      </c>
      <c r="M11" s="12">
        <v>2</v>
      </c>
      <c r="N11" s="12">
        <v>1</v>
      </c>
      <c r="O11" s="12">
        <v>2</v>
      </c>
      <c r="P11" s="12">
        <v>1</v>
      </c>
      <c r="Q11" s="12">
        <v>2</v>
      </c>
      <c r="R11" s="12">
        <v>1</v>
      </c>
      <c r="S11" s="12">
        <v>2</v>
      </c>
      <c r="T11" s="12">
        <v>1</v>
      </c>
      <c r="U11" s="12">
        <v>2</v>
      </c>
      <c r="V11" s="12">
        <v>1</v>
      </c>
      <c r="W11" s="12">
        <v>2</v>
      </c>
      <c r="X11" s="12">
        <v>1</v>
      </c>
      <c r="Y11" s="12">
        <v>2</v>
      </c>
      <c r="Z11" s="12">
        <v>1</v>
      </c>
      <c r="AA11" s="12">
        <v>2</v>
      </c>
      <c r="AB11" s="13" t="s">
        <v>1</v>
      </c>
    </row>
    <row r="12" spans="1:30" s="2" customFormat="1" ht="15.75" thickBot="1" x14ac:dyDescent="0.3">
      <c r="A12" s="15">
        <v>1</v>
      </c>
      <c r="B12" s="16" t="s">
        <v>20</v>
      </c>
      <c r="C12" s="16" t="s">
        <v>21</v>
      </c>
      <c r="D12" s="39" t="s">
        <v>22</v>
      </c>
      <c r="E12" s="39" t="s">
        <v>58</v>
      </c>
      <c r="F12" s="16" t="s">
        <v>174</v>
      </c>
      <c r="G12" s="16" t="s">
        <v>89</v>
      </c>
      <c r="H12" s="17">
        <v>10</v>
      </c>
      <c r="I12" s="17">
        <v>10</v>
      </c>
      <c r="J12" s="17">
        <v>10</v>
      </c>
      <c r="K12" s="17">
        <v>10</v>
      </c>
      <c r="L12" s="17">
        <v>10</v>
      </c>
      <c r="M12" s="17">
        <v>10</v>
      </c>
      <c r="N12" s="17">
        <v>0</v>
      </c>
      <c r="O12" s="17">
        <v>8</v>
      </c>
      <c r="P12" s="17">
        <v>10</v>
      </c>
      <c r="Q12" s="17">
        <v>8</v>
      </c>
      <c r="R12" s="17">
        <v>10</v>
      </c>
      <c r="S12" s="17">
        <v>10</v>
      </c>
      <c r="T12" s="17">
        <v>10</v>
      </c>
      <c r="U12" s="17">
        <v>10</v>
      </c>
      <c r="V12" s="17">
        <v>0</v>
      </c>
      <c r="W12" s="17">
        <v>6</v>
      </c>
      <c r="X12" s="17">
        <v>8</v>
      </c>
      <c r="Y12" s="17">
        <v>10</v>
      </c>
      <c r="Z12" s="17">
        <v>10</v>
      </c>
      <c r="AA12" s="17">
        <v>10</v>
      </c>
      <c r="AB12" s="18">
        <f t="shared" ref="AB12:AB43" si="0">SUM(H12:AA12)</f>
        <v>170</v>
      </c>
    </row>
    <row r="13" spans="1:30" s="2" customFormat="1" ht="15.75" thickBot="1" x14ac:dyDescent="0.3">
      <c r="A13" s="19">
        <v>2</v>
      </c>
      <c r="B13" s="20" t="s">
        <v>11</v>
      </c>
      <c r="C13" s="20" t="s">
        <v>21</v>
      </c>
      <c r="D13" s="40" t="s">
        <v>152</v>
      </c>
      <c r="E13" s="40" t="s">
        <v>62</v>
      </c>
      <c r="F13" s="20" t="s">
        <v>82</v>
      </c>
      <c r="G13" s="20" t="s">
        <v>89</v>
      </c>
      <c r="H13" s="21">
        <v>0</v>
      </c>
      <c r="I13" s="21">
        <v>8</v>
      </c>
      <c r="J13" s="21">
        <v>8</v>
      </c>
      <c r="K13" s="21">
        <v>8</v>
      </c>
      <c r="L13" s="21">
        <v>8</v>
      </c>
      <c r="M13" s="21">
        <v>8</v>
      </c>
      <c r="N13" s="21">
        <v>10</v>
      </c>
      <c r="O13" s="21">
        <v>10</v>
      </c>
      <c r="P13" s="21">
        <v>8</v>
      </c>
      <c r="Q13" s="21">
        <v>10</v>
      </c>
      <c r="R13" s="21">
        <v>5</v>
      </c>
      <c r="S13" s="21">
        <v>5</v>
      </c>
      <c r="T13" s="21">
        <v>8</v>
      </c>
      <c r="U13" s="21">
        <v>8</v>
      </c>
      <c r="V13" s="21">
        <v>10</v>
      </c>
      <c r="W13" s="21">
        <v>10</v>
      </c>
      <c r="X13" s="21">
        <v>10</v>
      </c>
      <c r="Y13" s="21">
        <v>8</v>
      </c>
      <c r="Z13" s="21">
        <v>8</v>
      </c>
      <c r="AA13" s="21">
        <v>0</v>
      </c>
      <c r="AB13" s="18">
        <f t="shared" si="0"/>
        <v>150</v>
      </c>
    </row>
    <row r="14" spans="1:30" s="2" customFormat="1" ht="15.75" thickBot="1" x14ac:dyDescent="0.3">
      <c r="A14" s="15">
        <v>3</v>
      </c>
      <c r="B14" s="20" t="s">
        <v>16</v>
      </c>
      <c r="C14" s="20" t="s">
        <v>17</v>
      </c>
      <c r="D14" s="40" t="s">
        <v>18</v>
      </c>
      <c r="E14" s="40" t="s">
        <v>57</v>
      </c>
      <c r="F14" s="20" t="s">
        <v>80</v>
      </c>
      <c r="G14" s="20" t="s">
        <v>89</v>
      </c>
      <c r="H14" s="21">
        <v>10</v>
      </c>
      <c r="I14" s="21">
        <v>10</v>
      </c>
      <c r="J14" s="21">
        <v>8</v>
      </c>
      <c r="K14" s="21">
        <v>6</v>
      </c>
      <c r="L14" s="21">
        <v>10</v>
      </c>
      <c r="M14" s="21">
        <v>10</v>
      </c>
      <c r="N14" s="21">
        <v>10</v>
      </c>
      <c r="O14" s="21">
        <v>10</v>
      </c>
      <c r="P14" s="21">
        <v>0</v>
      </c>
      <c r="Q14" s="21">
        <v>0</v>
      </c>
      <c r="R14" s="21">
        <v>8</v>
      </c>
      <c r="S14" s="21">
        <v>10</v>
      </c>
      <c r="T14" s="21">
        <v>10</v>
      </c>
      <c r="U14" s="21">
        <v>8</v>
      </c>
      <c r="V14" s="21">
        <v>10</v>
      </c>
      <c r="W14" s="21">
        <v>10</v>
      </c>
      <c r="X14" s="21">
        <v>6</v>
      </c>
      <c r="Y14" s="21">
        <v>6</v>
      </c>
      <c r="Z14" s="21">
        <v>0</v>
      </c>
      <c r="AA14" s="21">
        <v>0</v>
      </c>
      <c r="AB14" s="18">
        <f t="shared" si="0"/>
        <v>142</v>
      </c>
    </row>
    <row r="15" spans="1:30" s="2" customFormat="1" ht="15.75" thickBot="1" x14ac:dyDescent="0.3">
      <c r="A15" s="19">
        <v>4</v>
      </c>
      <c r="B15" s="20" t="s">
        <v>42</v>
      </c>
      <c r="C15" s="20" t="s">
        <v>19</v>
      </c>
      <c r="D15" s="40">
        <v>48</v>
      </c>
      <c r="E15" s="40" t="s">
        <v>70</v>
      </c>
      <c r="F15" s="20" t="s">
        <v>85</v>
      </c>
      <c r="G15" s="20" t="s">
        <v>89</v>
      </c>
      <c r="H15" s="21">
        <v>10</v>
      </c>
      <c r="I15" s="21">
        <v>10</v>
      </c>
      <c r="J15" s="21">
        <v>10</v>
      </c>
      <c r="K15" s="21">
        <v>10</v>
      </c>
      <c r="L15" s="21">
        <v>8</v>
      </c>
      <c r="M15" s="21">
        <v>8</v>
      </c>
      <c r="N15" s="21">
        <v>6</v>
      </c>
      <c r="O15" s="21">
        <v>8</v>
      </c>
      <c r="P15" s="21">
        <v>0</v>
      </c>
      <c r="Q15" s="21">
        <v>0</v>
      </c>
      <c r="R15" s="21">
        <v>0</v>
      </c>
      <c r="S15" s="21">
        <v>0</v>
      </c>
      <c r="T15" s="21">
        <v>8</v>
      </c>
      <c r="U15" s="21">
        <v>8</v>
      </c>
      <c r="V15" s="21">
        <v>10</v>
      </c>
      <c r="W15" s="21">
        <v>10</v>
      </c>
      <c r="X15" s="21">
        <v>8</v>
      </c>
      <c r="Y15" s="21">
        <v>10</v>
      </c>
      <c r="Z15" s="21">
        <v>1</v>
      </c>
      <c r="AA15" s="21">
        <v>5</v>
      </c>
      <c r="AB15" s="18">
        <f t="shared" si="0"/>
        <v>130</v>
      </c>
    </row>
    <row r="16" spans="1:30" s="2" customFormat="1" ht="15.75" thickBot="1" x14ac:dyDescent="0.3">
      <c r="A16" s="15">
        <v>5</v>
      </c>
      <c r="B16" s="20" t="s">
        <v>50</v>
      </c>
      <c r="C16" s="20" t="s">
        <v>19</v>
      </c>
      <c r="D16" s="40" t="s">
        <v>51</v>
      </c>
      <c r="E16" s="35" t="s">
        <v>76</v>
      </c>
      <c r="F16" s="20" t="s">
        <v>80</v>
      </c>
      <c r="G16" s="20" t="s">
        <v>89</v>
      </c>
      <c r="H16" s="21">
        <v>5</v>
      </c>
      <c r="I16" s="21">
        <v>6</v>
      </c>
      <c r="J16" s="21">
        <v>8</v>
      </c>
      <c r="K16" s="21">
        <v>6</v>
      </c>
      <c r="L16" s="21">
        <v>4</v>
      </c>
      <c r="M16" s="21">
        <v>6</v>
      </c>
      <c r="N16" s="21">
        <v>8</v>
      </c>
      <c r="O16" s="21">
        <v>6</v>
      </c>
      <c r="P16" s="21">
        <v>10</v>
      </c>
      <c r="Q16" s="21">
        <v>8</v>
      </c>
      <c r="R16" s="21">
        <v>8</v>
      </c>
      <c r="S16" s="21">
        <v>8</v>
      </c>
      <c r="T16" s="21">
        <v>0</v>
      </c>
      <c r="U16" s="21">
        <v>0</v>
      </c>
      <c r="V16" s="21">
        <v>8</v>
      </c>
      <c r="W16" s="21">
        <v>8</v>
      </c>
      <c r="X16" s="21">
        <v>6</v>
      </c>
      <c r="Y16" s="21">
        <v>4</v>
      </c>
      <c r="Z16" s="21">
        <v>0</v>
      </c>
      <c r="AA16" s="21">
        <v>0</v>
      </c>
      <c r="AB16" s="18">
        <f t="shared" si="0"/>
        <v>109</v>
      </c>
    </row>
    <row r="17" spans="1:28" s="2" customFormat="1" ht="15.75" thickBot="1" x14ac:dyDescent="0.3">
      <c r="A17" s="19">
        <v>6</v>
      </c>
      <c r="B17" s="20" t="s">
        <v>38</v>
      </c>
      <c r="C17" s="20" t="s">
        <v>21</v>
      </c>
      <c r="D17" s="40" t="s">
        <v>39</v>
      </c>
      <c r="E17" s="40" t="s">
        <v>68</v>
      </c>
      <c r="F17" s="20" t="s">
        <v>84</v>
      </c>
      <c r="G17" s="20" t="s">
        <v>89</v>
      </c>
      <c r="H17" s="21">
        <v>6</v>
      </c>
      <c r="I17" s="21">
        <v>8</v>
      </c>
      <c r="J17" s="21">
        <v>4</v>
      </c>
      <c r="K17" s="21">
        <v>4</v>
      </c>
      <c r="L17" s="21">
        <v>5</v>
      </c>
      <c r="M17" s="21">
        <v>4</v>
      </c>
      <c r="N17" s="21">
        <v>5</v>
      </c>
      <c r="O17" s="21">
        <v>4</v>
      </c>
      <c r="P17" s="21">
        <v>3</v>
      </c>
      <c r="Q17" s="21">
        <v>4</v>
      </c>
      <c r="R17" s="21">
        <v>6</v>
      </c>
      <c r="S17" s="21">
        <v>6</v>
      </c>
      <c r="T17" s="21">
        <v>6</v>
      </c>
      <c r="U17" s="21">
        <v>6</v>
      </c>
      <c r="V17" s="21">
        <v>6</v>
      </c>
      <c r="W17" s="21">
        <v>5</v>
      </c>
      <c r="X17" s="21">
        <v>4</v>
      </c>
      <c r="Y17" s="21">
        <v>4</v>
      </c>
      <c r="Z17" s="21">
        <v>3</v>
      </c>
      <c r="AA17" s="21">
        <v>6</v>
      </c>
      <c r="AB17" s="18">
        <f t="shared" si="0"/>
        <v>99</v>
      </c>
    </row>
    <row r="18" spans="1:28" s="2" customFormat="1" ht="15.75" thickBot="1" x14ac:dyDescent="0.3">
      <c r="A18" s="15">
        <v>7</v>
      </c>
      <c r="B18" s="20" t="s">
        <v>117</v>
      </c>
      <c r="C18" s="20" t="s">
        <v>17</v>
      </c>
      <c r="D18" s="40" t="s">
        <v>101</v>
      </c>
      <c r="E18" s="40" t="s">
        <v>118</v>
      </c>
      <c r="F18" s="20" t="s">
        <v>224</v>
      </c>
      <c r="G18" s="20" t="s">
        <v>89</v>
      </c>
      <c r="H18" s="21">
        <v>6</v>
      </c>
      <c r="I18" s="21">
        <v>6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8</v>
      </c>
      <c r="Q18" s="21">
        <v>8</v>
      </c>
      <c r="R18" s="21">
        <v>6</v>
      </c>
      <c r="S18" s="21">
        <v>8</v>
      </c>
      <c r="T18" s="21">
        <v>0</v>
      </c>
      <c r="U18" s="21">
        <v>0</v>
      </c>
      <c r="V18" s="21">
        <v>6</v>
      </c>
      <c r="W18" s="21">
        <v>8</v>
      </c>
      <c r="X18" s="21">
        <v>10</v>
      </c>
      <c r="Y18" s="21">
        <v>8</v>
      </c>
      <c r="Z18" s="21">
        <v>8</v>
      </c>
      <c r="AA18" s="21">
        <v>8</v>
      </c>
      <c r="AB18" s="18">
        <f t="shared" si="0"/>
        <v>95</v>
      </c>
    </row>
    <row r="19" spans="1:28" s="2" customFormat="1" ht="15.75" thickBot="1" x14ac:dyDescent="0.3">
      <c r="A19" s="19">
        <v>8</v>
      </c>
      <c r="B19" s="20" t="s">
        <v>165</v>
      </c>
      <c r="C19" s="20" t="s">
        <v>124</v>
      </c>
      <c r="D19" s="40" t="s">
        <v>166</v>
      </c>
      <c r="E19" s="40" t="s">
        <v>173</v>
      </c>
      <c r="F19" s="20" t="s">
        <v>167</v>
      </c>
      <c r="G19" s="20" t="s">
        <v>89</v>
      </c>
      <c r="H19" s="21">
        <v>0</v>
      </c>
      <c r="I19" s="21">
        <v>0</v>
      </c>
      <c r="J19" s="21">
        <v>6</v>
      </c>
      <c r="K19" s="21">
        <v>8</v>
      </c>
      <c r="L19" s="21">
        <v>8</v>
      </c>
      <c r="M19" s="21">
        <v>6</v>
      </c>
      <c r="N19" s="21">
        <v>10</v>
      </c>
      <c r="O19" s="21">
        <v>10</v>
      </c>
      <c r="P19" s="21">
        <v>6</v>
      </c>
      <c r="Q19" s="21">
        <v>5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6</v>
      </c>
      <c r="Y19" s="21">
        <v>8</v>
      </c>
      <c r="Z19" s="21">
        <v>10</v>
      </c>
      <c r="AA19" s="21">
        <v>10</v>
      </c>
      <c r="AB19" s="18">
        <f t="shared" si="0"/>
        <v>93</v>
      </c>
    </row>
    <row r="20" spans="1:28" ht="15.75" thickBot="1" x14ac:dyDescent="0.3">
      <c r="A20" s="15">
        <v>9</v>
      </c>
      <c r="B20" s="9" t="s">
        <v>47</v>
      </c>
      <c r="C20" s="9" t="s">
        <v>103</v>
      </c>
      <c r="D20" s="35" t="s">
        <v>200</v>
      </c>
      <c r="E20" s="35" t="s">
        <v>74</v>
      </c>
      <c r="F20" s="9" t="s">
        <v>111</v>
      </c>
      <c r="G20" s="9" t="s">
        <v>89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6</v>
      </c>
      <c r="N20" s="3">
        <v>10</v>
      </c>
      <c r="O20" s="3">
        <v>8</v>
      </c>
      <c r="P20" s="3">
        <v>8</v>
      </c>
      <c r="Q20" s="3">
        <v>0</v>
      </c>
      <c r="R20" s="3">
        <v>10</v>
      </c>
      <c r="S20" s="3">
        <v>10</v>
      </c>
      <c r="T20" s="3">
        <v>8</v>
      </c>
      <c r="U20" s="3">
        <v>5</v>
      </c>
      <c r="V20" s="3">
        <v>0</v>
      </c>
      <c r="W20" s="3">
        <v>0</v>
      </c>
      <c r="X20" s="3">
        <v>10</v>
      </c>
      <c r="Y20" s="3">
        <v>5</v>
      </c>
      <c r="Z20" s="3">
        <v>6</v>
      </c>
      <c r="AA20" s="3">
        <v>6</v>
      </c>
      <c r="AB20" s="18">
        <f t="shared" si="0"/>
        <v>92</v>
      </c>
    </row>
    <row r="21" spans="1:28" ht="15.75" thickBot="1" x14ac:dyDescent="0.3">
      <c r="A21" s="19">
        <v>10</v>
      </c>
      <c r="B21" s="9" t="s">
        <v>43</v>
      </c>
      <c r="C21" s="9" t="s">
        <v>21</v>
      </c>
      <c r="D21" s="35" t="s">
        <v>44</v>
      </c>
      <c r="E21" s="35" t="s">
        <v>71</v>
      </c>
      <c r="F21" s="9" t="s">
        <v>82</v>
      </c>
      <c r="G21" s="9" t="s">
        <v>89</v>
      </c>
      <c r="H21" s="3">
        <v>6</v>
      </c>
      <c r="I21" s="3">
        <v>5</v>
      </c>
      <c r="J21" s="3">
        <v>0</v>
      </c>
      <c r="K21" s="3">
        <v>0</v>
      </c>
      <c r="L21" s="3">
        <v>6</v>
      </c>
      <c r="M21" s="3">
        <v>5</v>
      </c>
      <c r="N21" s="3">
        <v>8</v>
      </c>
      <c r="O21" s="3">
        <v>6</v>
      </c>
      <c r="P21" s="3">
        <v>6</v>
      </c>
      <c r="Q21" s="3">
        <v>6</v>
      </c>
      <c r="R21" s="3">
        <v>0</v>
      </c>
      <c r="S21" s="3">
        <v>0</v>
      </c>
      <c r="T21" s="3">
        <v>0</v>
      </c>
      <c r="U21" s="3">
        <v>0</v>
      </c>
      <c r="V21" s="3">
        <v>8</v>
      </c>
      <c r="W21" s="3">
        <v>8</v>
      </c>
      <c r="X21" s="3">
        <v>6</v>
      </c>
      <c r="Y21" s="3">
        <v>6</v>
      </c>
      <c r="Z21" s="3">
        <v>5</v>
      </c>
      <c r="AA21" s="3">
        <v>8</v>
      </c>
      <c r="AB21" s="18">
        <f t="shared" si="0"/>
        <v>89</v>
      </c>
    </row>
    <row r="22" spans="1:28" ht="15.75" thickBot="1" x14ac:dyDescent="0.3">
      <c r="A22" s="15">
        <v>11</v>
      </c>
      <c r="B22" s="9" t="s">
        <v>135</v>
      </c>
      <c r="C22" s="9" t="s">
        <v>19</v>
      </c>
      <c r="D22" s="35" t="s">
        <v>136</v>
      </c>
      <c r="E22" s="35" t="s">
        <v>137</v>
      </c>
      <c r="F22" s="9" t="s">
        <v>86</v>
      </c>
      <c r="G22" s="9" t="s">
        <v>89</v>
      </c>
      <c r="H22" s="3">
        <v>10</v>
      </c>
      <c r="I22" s="3">
        <v>5</v>
      </c>
      <c r="J22" s="3">
        <v>2</v>
      </c>
      <c r="K22" s="3">
        <v>0</v>
      </c>
      <c r="L22" s="3">
        <v>0</v>
      </c>
      <c r="M22" s="3">
        <v>0</v>
      </c>
      <c r="N22" s="3">
        <v>5</v>
      </c>
      <c r="O22" s="3">
        <v>0</v>
      </c>
      <c r="P22" s="3">
        <v>3</v>
      </c>
      <c r="Q22" s="3">
        <v>10</v>
      </c>
      <c r="R22" s="3">
        <v>10</v>
      </c>
      <c r="S22" s="3">
        <v>10</v>
      </c>
      <c r="T22" s="3">
        <v>4</v>
      </c>
      <c r="U22" s="3">
        <v>10</v>
      </c>
      <c r="V22" s="3">
        <v>0</v>
      </c>
      <c r="W22" s="3">
        <v>0</v>
      </c>
      <c r="X22" s="3">
        <v>10</v>
      </c>
      <c r="Y22" s="3">
        <v>8</v>
      </c>
      <c r="Z22" s="3">
        <v>0</v>
      </c>
      <c r="AA22" s="3">
        <v>0</v>
      </c>
      <c r="AB22" s="18">
        <f t="shared" si="0"/>
        <v>87</v>
      </c>
    </row>
    <row r="23" spans="1:28" ht="15.75" thickBot="1" x14ac:dyDescent="0.3">
      <c r="A23" s="19">
        <v>12</v>
      </c>
      <c r="B23" s="9" t="s">
        <v>35</v>
      </c>
      <c r="C23" s="9" t="s">
        <v>17</v>
      </c>
      <c r="D23" s="35" t="s">
        <v>36</v>
      </c>
      <c r="E23" s="35" t="s">
        <v>66</v>
      </c>
      <c r="F23" s="9" t="s">
        <v>81</v>
      </c>
      <c r="G23" s="9" t="s">
        <v>89</v>
      </c>
      <c r="H23" s="3">
        <v>0</v>
      </c>
      <c r="I23" s="3">
        <v>0</v>
      </c>
      <c r="J23" s="3">
        <v>3</v>
      </c>
      <c r="K23" s="3">
        <v>4</v>
      </c>
      <c r="L23" s="3">
        <v>0</v>
      </c>
      <c r="M23" s="3">
        <v>0</v>
      </c>
      <c r="N23" s="3">
        <v>8</v>
      </c>
      <c r="O23" s="3">
        <v>8</v>
      </c>
      <c r="P23" s="3">
        <v>5</v>
      </c>
      <c r="Q23" s="3">
        <v>6</v>
      </c>
      <c r="R23" s="3">
        <v>5</v>
      </c>
      <c r="S23" s="3">
        <v>6</v>
      </c>
      <c r="T23" s="3">
        <v>8</v>
      </c>
      <c r="U23" s="3">
        <v>10</v>
      </c>
      <c r="V23" s="3">
        <v>5</v>
      </c>
      <c r="W23" s="3">
        <v>4</v>
      </c>
      <c r="X23" s="3">
        <v>5</v>
      </c>
      <c r="Y23" s="3">
        <v>5</v>
      </c>
      <c r="Z23" s="3">
        <v>0</v>
      </c>
      <c r="AA23" s="3">
        <v>0</v>
      </c>
      <c r="AB23" s="18">
        <f t="shared" si="0"/>
        <v>82</v>
      </c>
    </row>
    <row r="24" spans="1:28" ht="15.75" thickBot="1" x14ac:dyDescent="0.3">
      <c r="A24" s="15">
        <v>13</v>
      </c>
      <c r="B24" s="9" t="s">
        <v>12</v>
      </c>
      <c r="C24" s="9" t="s">
        <v>103</v>
      </c>
      <c r="D24" s="35" t="s">
        <v>29</v>
      </c>
      <c r="E24" s="35" t="s">
        <v>72</v>
      </c>
      <c r="F24" s="9" t="s">
        <v>111</v>
      </c>
      <c r="G24" s="9" t="s">
        <v>89</v>
      </c>
      <c r="H24" s="3">
        <v>8</v>
      </c>
      <c r="I24" s="3">
        <v>0</v>
      </c>
      <c r="J24" s="3">
        <v>6</v>
      </c>
      <c r="K24" s="3">
        <v>6</v>
      </c>
      <c r="L24" s="3">
        <v>8</v>
      </c>
      <c r="M24" s="3">
        <v>8</v>
      </c>
      <c r="N24" s="3">
        <v>8</v>
      </c>
      <c r="O24" s="3">
        <v>6</v>
      </c>
      <c r="P24" s="3">
        <v>0</v>
      </c>
      <c r="Q24" s="3">
        <v>8</v>
      </c>
      <c r="R24" s="3">
        <v>0</v>
      </c>
      <c r="S24" s="3">
        <v>0</v>
      </c>
      <c r="T24" s="3">
        <v>4</v>
      </c>
      <c r="U24" s="3">
        <v>4</v>
      </c>
      <c r="V24" s="3">
        <v>0</v>
      </c>
      <c r="W24" s="3">
        <v>0</v>
      </c>
      <c r="X24" s="3">
        <v>6</v>
      </c>
      <c r="Y24" s="3">
        <v>10</v>
      </c>
      <c r="Z24" s="3">
        <v>0</v>
      </c>
      <c r="AA24" s="3">
        <v>0</v>
      </c>
      <c r="AB24" s="18">
        <f t="shared" si="0"/>
        <v>82</v>
      </c>
    </row>
    <row r="25" spans="1:28" ht="15.75" thickBot="1" x14ac:dyDescent="0.3">
      <c r="A25" s="19">
        <v>14</v>
      </c>
      <c r="B25" s="9" t="s">
        <v>45</v>
      </c>
      <c r="C25" s="9" t="s">
        <v>19</v>
      </c>
      <c r="D25" s="35" t="s">
        <v>46</v>
      </c>
      <c r="E25" s="35" t="s">
        <v>73</v>
      </c>
      <c r="F25" s="9" t="s">
        <v>81</v>
      </c>
      <c r="G25" s="9" t="s">
        <v>89</v>
      </c>
      <c r="H25" s="3">
        <v>3</v>
      </c>
      <c r="I25" s="3">
        <v>3</v>
      </c>
      <c r="J25" s="3">
        <v>0</v>
      </c>
      <c r="K25" s="3">
        <v>0</v>
      </c>
      <c r="L25" s="3">
        <v>10</v>
      </c>
      <c r="M25" s="3">
        <v>5</v>
      </c>
      <c r="N25" s="3">
        <v>0</v>
      </c>
      <c r="O25" s="3">
        <v>0</v>
      </c>
      <c r="P25" s="3">
        <v>4</v>
      </c>
      <c r="Q25" s="3">
        <v>5</v>
      </c>
      <c r="R25" s="3">
        <v>3</v>
      </c>
      <c r="S25" s="3">
        <v>4</v>
      </c>
      <c r="T25" s="3">
        <v>6</v>
      </c>
      <c r="U25" s="3">
        <v>3</v>
      </c>
      <c r="V25" s="3">
        <v>6</v>
      </c>
      <c r="W25" s="3">
        <v>6</v>
      </c>
      <c r="X25" s="3">
        <v>2</v>
      </c>
      <c r="Y25" s="3">
        <v>6</v>
      </c>
      <c r="Z25" s="3">
        <v>4</v>
      </c>
      <c r="AA25" s="3">
        <v>8</v>
      </c>
      <c r="AB25" s="18">
        <f t="shared" si="0"/>
        <v>78</v>
      </c>
    </row>
    <row r="26" spans="1:28" ht="15.75" thickBot="1" x14ac:dyDescent="0.3">
      <c r="A26" s="15">
        <v>15</v>
      </c>
      <c r="B26" s="9" t="s">
        <v>13</v>
      </c>
      <c r="C26" s="9" t="s">
        <v>19</v>
      </c>
      <c r="D26" s="35" t="s">
        <v>56</v>
      </c>
      <c r="E26" s="35" t="s">
        <v>79</v>
      </c>
      <c r="F26" s="9" t="s">
        <v>81</v>
      </c>
      <c r="G26" s="9" t="s">
        <v>89</v>
      </c>
      <c r="H26" s="3">
        <f>5*0.9</f>
        <v>4.5</v>
      </c>
      <c r="I26" s="3">
        <f>6*0.9</f>
        <v>5.4</v>
      </c>
      <c r="J26" s="3">
        <f>4*0.9</f>
        <v>3.6</v>
      </c>
      <c r="K26" s="3">
        <f>5*0.9</f>
        <v>4.5</v>
      </c>
      <c r="L26" s="3">
        <v>0</v>
      </c>
      <c r="M26" s="3">
        <v>0</v>
      </c>
      <c r="N26" s="3">
        <v>10</v>
      </c>
      <c r="O26" s="3">
        <v>4</v>
      </c>
      <c r="P26" s="3">
        <v>8</v>
      </c>
      <c r="Q26" s="3">
        <v>3</v>
      </c>
      <c r="R26" s="3">
        <v>0</v>
      </c>
      <c r="S26" s="3">
        <v>0</v>
      </c>
      <c r="T26" s="3">
        <v>10</v>
      </c>
      <c r="U26" s="3">
        <v>5</v>
      </c>
      <c r="V26" s="3">
        <v>0</v>
      </c>
      <c r="W26" s="3">
        <v>0</v>
      </c>
      <c r="X26" s="3">
        <v>4</v>
      </c>
      <c r="Y26" s="3">
        <v>5</v>
      </c>
      <c r="Z26" s="3">
        <v>5</v>
      </c>
      <c r="AA26" s="3">
        <v>6</v>
      </c>
      <c r="AB26" s="18">
        <f t="shared" si="0"/>
        <v>78</v>
      </c>
    </row>
    <row r="27" spans="1:28" s="2" customFormat="1" ht="15.75" thickBot="1" x14ac:dyDescent="0.3">
      <c r="A27" s="19">
        <v>16</v>
      </c>
      <c r="B27" s="9" t="s">
        <v>139</v>
      </c>
      <c r="C27" s="9" t="s">
        <v>17</v>
      </c>
      <c r="D27" s="35" t="s">
        <v>141</v>
      </c>
      <c r="E27" s="48" t="s">
        <v>144</v>
      </c>
      <c r="F27" s="9" t="s">
        <v>140</v>
      </c>
      <c r="G27" s="9" t="s">
        <v>89</v>
      </c>
      <c r="H27" s="3">
        <f>8*0.9</f>
        <v>7.2</v>
      </c>
      <c r="I27" s="3">
        <f>8*0.9</f>
        <v>7.2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10</v>
      </c>
      <c r="S27" s="3">
        <v>0</v>
      </c>
      <c r="T27" s="3">
        <v>0</v>
      </c>
      <c r="U27" s="3">
        <v>0</v>
      </c>
      <c r="V27" s="3">
        <v>8</v>
      </c>
      <c r="W27" s="3">
        <v>6</v>
      </c>
      <c r="X27" s="3">
        <v>8</v>
      </c>
      <c r="Y27" s="3">
        <v>10</v>
      </c>
      <c r="Z27" s="3">
        <v>10</v>
      </c>
      <c r="AA27" s="3">
        <v>10</v>
      </c>
      <c r="AB27" s="18">
        <f t="shared" si="0"/>
        <v>76.400000000000006</v>
      </c>
    </row>
    <row r="28" spans="1:28" ht="15.75" thickBot="1" x14ac:dyDescent="0.3">
      <c r="A28" s="15">
        <v>17</v>
      </c>
      <c r="B28" s="9" t="s">
        <v>23</v>
      </c>
      <c r="C28" s="9" t="s">
        <v>17</v>
      </c>
      <c r="D28" s="35" t="s">
        <v>145</v>
      </c>
      <c r="E28" s="35" t="s">
        <v>59</v>
      </c>
      <c r="F28" s="9" t="s">
        <v>80</v>
      </c>
      <c r="G28" s="9" t="s">
        <v>89</v>
      </c>
      <c r="H28" s="3">
        <f>3*0.9</f>
        <v>2.7</v>
      </c>
      <c r="I28" s="3">
        <v>0</v>
      </c>
      <c r="J28" s="3">
        <f>10*0.9</f>
        <v>9</v>
      </c>
      <c r="K28" s="3">
        <v>0</v>
      </c>
      <c r="L28" s="3">
        <f>10*0.9</f>
        <v>9</v>
      </c>
      <c r="M28" s="3">
        <f>8*0.9</f>
        <v>7.2</v>
      </c>
      <c r="N28" s="3">
        <v>0</v>
      </c>
      <c r="O28" s="3">
        <v>6</v>
      </c>
      <c r="P28" s="3">
        <v>6</v>
      </c>
      <c r="Q28" s="3">
        <v>5</v>
      </c>
      <c r="R28" s="3">
        <v>0</v>
      </c>
      <c r="S28" s="3">
        <v>0</v>
      </c>
      <c r="T28" s="3">
        <v>6</v>
      </c>
      <c r="U28" s="3">
        <v>6</v>
      </c>
      <c r="V28" s="3">
        <v>0</v>
      </c>
      <c r="W28" s="3">
        <v>5</v>
      </c>
      <c r="X28" s="3">
        <v>0</v>
      </c>
      <c r="Y28" s="3">
        <v>4</v>
      </c>
      <c r="Z28" s="3">
        <v>0</v>
      </c>
      <c r="AA28" s="3">
        <v>6</v>
      </c>
      <c r="AB28" s="18">
        <f t="shared" si="0"/>
        <v>71.900000000000006</v>
      </c>
    </row>
    <row r="29" spans="1:28" ht="15.75" thickBot="1" x14ac:dyDescent="0.3">
      <c r="A29" s="19">
        <v>18</v>
      </c>
      <c r="B29" s="9" t="s">
        <v>40</v>
      </c>
      <c r="C29" s="9" t="s">
        <v>19</v>
      </c>
      <c r="D29" s="35" t="s">
        <v>41</v>
      </c>
      <c r="E29" s="35" t="s">
        <v>69</v>
      </c>
      <c r="F29" s="9" t="s">
        <v>81</v>
      </c>
      <c r="G29" s="9" t="s">
        <v>89</v>
      </c>
      <c r="H29" s="3">
        <v>4</v>
      </c>
      <c r="I29" s="3">
        <v>2</v>
      </c>
      <c r="J29" s="3">
        <v>4</v>
      </c>
      <c r="K29" s="3">
        <v>3</v>
      </c>
      <c r="L29" s="3">
        <v>3</v>
      </c>
      <c r="M29" s="3">
        <v>4</v>
      </c>
      <c r="N29" s="3">
        <v>0</v>
      </c>
      <c r="O29" s="3">
        <v>5</v>
      </c>
      <c r="P29" s="3">
        <v>6</v>
      </c>
      <c r="Q29" s="3">
        <v>6</v>
      </c>
      <c r="R29" s="3">
        <v>5</v>
      </c>
      <c r="S29" s="3">
        <v>5</v>
      </c>
      <c r="T29" s="3">
        <v>3</v>
      </c>
      <c r="U29" s="3">
        <v>4</v>
      </c>
      <c r="V29" s="3">
        <v>5</v>
      </c>
      <c r="W29" s="3">
        <v>5</v>
      </c>
      <c r="X29" s="3">
        <v>3</v>
      </c>
      <c r="Y29" s="3">
        <v>0</v>
      </c>
      <c r="Z29" s="3">
        <v>0</v>
      </c>
      <c r="AA29" s="3">
        <v>0</v>
      </c>
      <c r="AB29" s="46">
        <f t="shared" si="0"/>
        <v>67</v>
      </c>
    </row>
    <row r="30" spans="1:28" ht="15.75" thickBot="1" x14ac:dyDescent="0.3">
      <c r="A30" s="15">
        <v>19</v>
      </c>
      <c r="B30" s="9" t="s">
        <v>105</v>
      </c>
      <c r="C30" s="9" t="s">
        <v>103</v>
      </c>
      <c r="D30" s="35">
        <v>12</v>
      </c>
      <c r="E30" s="35" t="s">
        <v>106</v>
      </c>
      <c r="F30" s="9" t="s">
        <v>83</v>
      </c>
      <c r="G30" s="9" t="s">
        <v>89</v>
      </c>
      <c r="H30" s="3">
        <v>0</v>
      </c>
      <c r="I30" s="3">
        <v>0</v>
      </c>
      <c r="J30" s="3">
        <v>0</v>
      </c>
      <c r="K30" s="3">
        <v>0</v>
      </c>
      <c r="L30" s="3">
        <v>6</v>
      </c>
      <c r="M30" s="3">
        <v>5</v>
      </c>
      <c r="N30" s="3">
        <v>6</v>
      </c>
      <c r="O30" s="3">
        <v>10</v>
      </c>
      <c r="P30" s="3">
        <v>10</v>
      </c>
      <c r="Q30" s="3">
        <v>10</v>
      </c>
      <c r="R30" s="3">
        <v>0</v>
      </c>
      <c r="S30" s="3">
        <v>0</v>
      </c>
      <c r="T30" s="3">
        <v>6</v>
      </c>
      <c r="U30" s="3">
        <v>6</v>
      </c>
      <c r="V30" s="3">
        <v>0</v>
      </c>
      <c r="W30" s="3">
        <v>0</v>
      </c>
      <c r="X30" s="3">
        <v>5</v>
      </c>
      <c r="Y30" s="3">
        <v>3</v>
      </c>
      <c r="Z30" s="3">
        <v>0</v>
      </c>
      <c r="AA30" s="3">
        <v>0</v>
      </c>
      <c r="AB30" s="18">
        <f t="shared" si="0"/>
        <v>67</v>
      </c>
    </row>
    <row r="31" spans="1:28" ht="15.75" thickBot="1" x14ac:dyDescent="0.3">
      <c r="A31" s="19">
        <v>20</v>
      </c>
      <c r="B31" s="9" t="s">
        <v>107</v>
      </c>
      <c r="C31" s="9" t="s">
        <v>124</v>
      </c>
      <c r="D31" s="35">
        <v>224</v>
      </c>
      <c r="E31" s="35" t="s">
        <v>108</v>
      </c>
      <c r="F31" s="9" t="s">
        <v>109</v>
      </c>
      <c r="G31" s="9" t="s">
        <v>89</v>
      </c>
      <c r="H31" s="3">
        <v>0</v>
      </c>
      <c r="I31" s="3">
        <v>0</v>
      </c>
      <c r="J31" s="3">
        <v>0</v>
      </c>
      <c r="K31" s="3">
        <v>0</v>
      </c>
      <c r="L31" s="3">
        <v>5</v>
      </c>
      <c r="M31" s="3">
        <v>10</v>
      </c>
      <c r="N31" s="3">
        <v>8</v>
      </c>
      <c r="O31" s="3">
        <v>8</v>
      </c>
      <c r="P31" s="3">
        <v>0</v>
      </c>
      <c r="Q31" s="3">
        <v>0</v>
      </c>
      <c r="R31" s="3">
        <v>10</v>
      </c>
      <c r="S31" s="3">
        <v>10</v>
      </c>
      <c r="T31" s="3">
        <v>6</v>
      </c>
      <c r="U31" s="3">
        <v>6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18">
        <f t="shared" si="0"/>
        <v>63</v>
      </c>
    </row>
    <row r="32" spans="1:28" ht="15.75" thickBot="1" x14ac:dyDescent="0.3">
      <c r="A32" s="15">
        <v>21</v>
      </c>
      <c r="B32" s="9" t="s">
        <v>52</v>
      </c>
      <c r="C32" s="9" t="s">
        <v>19</v>
      </c>
      <c r="D32" s="35" t="s">
        <v>53</v>
      </c>
      <c r="E32" s="35" t="s">
        <v>77</v>
      </c>
      <c r="F32" s="9" t="s">
        <v>88</v>
      </c>
      <c r="G32" s="9" t="s">
        <v>89</v>
      </c>
      <c r="H32" s="3">
        <v>0</v>
      </c>
      <c r="I32" s="3">
        <v>1</v>
      </c>
      <c r="J32" s="3">
        <v>10</v>
      </c>
      <c r="K32" s="3">
        <v>10</v>
      </c>
      <c r="L32" s="3">
        <v>6</v>
      </c>
      <c r="M32" s="3">
        <v>0</v>
      </c>
      <c r="N32" s="3">
        <v>0</v>
      </c>
      <c r="O32" s="3">
        <v>10</v>
      </c>
      <c r="P32" s="3">
        <v>5</v>
      </c>
      <c r="Q32" s="3">
        <v>4</v>
      </c>
      <c r="R32" s="3">
        <v>4</v>
      </c>
      <c r="S32" s="3">
        <v>3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10</v>
      </c>
      <c r="AA32" s="3">
        <v>0</v>
      </c>
      <c r="AB32" s="18">
        <f t="shared" si="0"/>
        <v>63</v>
      </c>
    </row>
    <row r="33" spans="1:28" ht="15.75" thickBot="1" x14ac:dyDescent="0.3">
      <c r="A33" s="19">
        <v>22</v>
      </c>
      <c r="B33" s="9" t="s">
        <v>37</v>
      </c>
      <c r="C33" s="9" t="s">
        <v>17</v>
      </c>
      <c r="D33" s="35">
        <v>317</v>
      </c>
      <c r="E33" s="35" t="s">
        <v>67</v>
      </c>
      <c r="F33" s="9" t="s">
        <v>80</v>
      </c>
      <c r="G33" s="9" t="s">
        <v>89</v>
      </c>
      <c r="H33" s="3">
        <v>6</v>
      </c>
      <c r="I33" s="3">
        <v>5</v>
      </c>
      <c r="J33" s="3">
        <v>6</v>
      </c>
      <c r="K33" s="3">
        <v>8</v>
      </c>
      <c r="L33" s="3">
        <v>8</v>
      </c>
      <c r="M33" s="3">
        <v>8</v>
      </c>
      <c r="N33" s="3">
        <v>0</v>
      </c>
      <c r="O33" s="3">
        <v>0</v>
      </c>
      <c r="P33" s="3">
        <v>10</v>
      </c>
      <c r="Q33" s="3">
        <v>10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18">
        <f t="shared" si="0"/>
        <v>61</v>
      </c>
    </row>
    <row r="34" spans="1:28" ht="15.75" thickBot="1" x14ac:dyDescent="0.3">
      <c r="A34" s="15">
        <v>23</v>
      </c>
      <c r="B34" s="9" t="s">
        <v>90</v>
      </c>
      <c r="C34" s="9" t="s">
        <v>124</v>
      </c>
      <c r="D34" s="35" t="s">
        <v>24</v>
      </c>
      <c r="E34" s="35" t="s">
        <v>104</v>
      </c>
      <c r="F34" s="9" t="s">
        <v>80</v>
      </c>
      <c r="G34" s="9" t="s">
        <v>89</v>
      </c>
      <c r="H34" s="3">
        <v>4</v>
      </c>
      <c r="I34" s="3">
        <v>4</v>
      </c>
      <c r="J34" s="3">
        <v>0</v>
      </c>
      <c r="K34" s="3">
        <v>0</v>
      </c>
      <c r="L34" s="3">
        <v>0</v>
      </c>
      <c r="M34" s="3">
        <v>0</v>
      </c>
      <c r="N34" s="3">
        <v>4</v>
      </c>
      <c r="O34" s="3">
        <v>5</v>
      </c>
      <c r="P34" s="3">
        <v>0</v>
      </c>
      <c r="Q34" s="3">
        <v>0</v>
      </c>
      <c r="R34" s="3">
        <v>0</v>
      </c>
      <c r="S34" s="3">
        <v>0</v>
      </c>
      <c r="T34" s="3">
        <v>5</v>
      </c>
      <c r="U34" s="3">
        <v>5</v>
      </c>
      <c r="V34" s="3">
        <v>8</v>
      </c>
      <c r="W34" s="3">
        <v>10</v>
      </c>
      <c r="X34" s="3">
        <v>10</v>
      </c>
      <c r="Y34" s="3">
        <v>0</v>
      </c>
      <c r="Z34" s="3">
        <v>5</v>
      </c>
      <c r="AA34" s="3">
        <v>0</v>
      </c>
      <c r="AB34" s="18">
        <f t="shared" si="0"/>
        <v>60</v>
      </c>
    </row>
    <row r="35" spans="1:28" ht="15.75" thickBot="1" x14ac:dyDescent="0.3">
      <c r="A35" s="19">
        <v>24</v>
      </c>
      <c r="B35" s="9" t="s">
        <v>120</v>
      </c>
      <c r="C35" s="9" t="s">
        <v>103</v>
      </c>
      <c r="D35" s="35" t="s">
        <v>121</v>
      </c>
      <c r="E35" s="60" t="s">
        <v>123</v>
      </c>
      <c r="F35" s="9" t="s">
        <v>122</v>
      </c>
      <c r="G35" s="9" t="s">
        <v>89</v>
      </c>
      <c r="H35" s="3">
        <v>6</v>
      </c>
      <c r="I35" s="3">
        <v>0</v>
      </c>
      <c r="J35" s="3">
        <v>0</v>
      </c>
      <c r="K35" s="3">
        <v>5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6</v>
      </c>
      <c r="W35" s="3">
        <v>6</v>
      </c>
      <c r="X35" s="3">
        <v>8</v>
      </c>
      <c r="Y35" s="3">
        <v>8</v>
      </c>
      <c r="Z35" s="3">
        <v>10</v>
      </c>
      <c r="AA35" s="3">
        <v>10</v>
      </c>
      <c r="AB35" s="18">
        <f t="shared" si="0"/>
        <v>59</v>
      </c>
    </row>
    <row r="36" spans="1:28" ht="15.75" thickBot="1" x14ac:dyDescent="0.3">
      <c r="A36" s="15">
        <v>25</v>
      </c>
      <c r="B36" s="9" t="s">
        <v>164</v>
      </c>
      <c r="C36" s="9" t="s">
        <v>124</v>
      </c>
      <c r="D36" s="35" t="s">
        <v>101</v>
      </c>
      <c r="E36" s="35" t="s">
        <v>172</v>
      </c>
      <c r="F36" s="9" t="s">
        <v>102</v>
      </c>
      <c r="G36" s="9" t="s">
        <v>89</v>
      </c>
      <c r="H36" s="3">
        <v>0</v>
      </c>
      <c r="I36" s="3">
        <v>0</v>
      </c>
      <c r="J36" s="3">
        <v>8</v>
      </c>
      <c r="K36" s="3">
        <v>10</v>
      </c>
      <c r="L36" s="3">
        <v>6</v>
      </c>
      <c r="M36" s="3">
        <v>5</v>
      </c>
      <c r="N36" s="3">
        <v>0</v>
      </c>
      <c r="O36" s="3">
        <v>0</v>
      </c>
      <c r="P36" s="3">
        <v>5</v>
      </c>
      <c r="Q36" s="3">
        <v>6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8</v>
      </c>
      <c r="Y36" s="3">
        <v>0</v>
      </c>
      <c r="Z36" s="3">
        <v>8</v>
      </c>
      <c r="AA36" s="3">
        <v>0</v>
      </c>
      <c r="AB36" s="18">
        <f t="shared" si="0"/>
        <v>56</v>
      </c>
    </row>
    <row r="37" spans="1:28" ht="15.75" thickBot="1" x14ac:dyDescent="0.3">
      <c r="A37" s="19">
        <v>26</v>
      </c>
      <c r="B37" s="9" t="s">
        <v>156</v>
      </c>
      <c r="C37" s="9" t="s">
        <v>21</v>
      </c>
      <c r="D37" s="35" t="s">
        <v>157</v>
      </c>
      <c r="E37" s="40" t="s">
        <v>170</v>
      </c>
      <c r="F37" s="9" t="s">
        <v>83</v>
      </c>
      <c r="G37" s="9" t="s">
        <v>89</v>
      </c>
      <c r="H37" s="3">
        <v>0</v>
      </c>
      <c r="I37" s="3">
        <v>0</v>
      </c>
      <c r="J37" s="3">
        <v>6</v>
      </c>
      <c r="K37" s="3">
        <v>6</v>
      </c>
      <c r="L37" s="3">
        <v>0</v>
      </c>
      <c r="M37" s="3">
        <v>6</v>
      </c>
      <c r="N37" s="3">
        <v>0</v>
      </c>
      <c r="O37" s="3">
        <v>0</v>
      </c>
      <c r="P37" s="3">
        <v>5</v>
      </c>
      <c r="Q37" s="3">
        <v>3</v>
      </c>
      <c r="R37" s="3">
        <v>8</v>
      </c>
      <c r="S37" s="3">
        <v>8</v>
      </c>
      <c r="T37" s="3">
        <v>5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6</v>
      </c>
      <c r="AA37" s="3">
        <v>0</v>
      </c>
      <c r="AB37" s="18">
        <f t="shared" si="0"/>
        <v>53</v>
      </c>
    </row>
    <row r="38" spans="1:28" ht="15.75" thickBot="1" x14ac:dyDescent="0.3">
      <c r="A38" s="15">
        <v>27</v>
      </c>
      <c r="B38" s="9" t="s">
        <v>30</v>
      </c>
      <c r="C38" s="9" t="s">
        <v>19</v>
      </c>
      <c r="D38" s="35" t="s">
        <v>31</v>
      </c>
      <c r="E38" s="35" t="s">
        <v>63</v>
      </c>
      <c r="F38" s="9" t="s">
        <v>81</v>
      </c>
      <c r="G38" s="9" t="s">
        <v>89</v>
      </c>
      <c r="H38" s="3">
        <v>2</v>
      </c>
      <c r="I38" s="3">
        <v>4</v>
      </c>
      <c r="J38" s="3">
        <v>6</v>
      </c>
      <c r="K38" s="3">
        <v>4</v>
      </c>
      <c r="L38" s="3">
        <v>1</v>
      </c>
      <c r="M38" s="3">
        <v>2</v>
      </c>
      <c r="N38" s="3">
        <v>0</v>
      </c>
      <c r="O38" s="3">
        <v>0</v>
      </c>
      <c r="P38" s="3">
        <v>0</v>
      </c>
      <c r="Q38" s="3">
        <v>0</v>
      </c>
      <c r="R38" s="3">
        <v>6</v>
      </c>
      <c r="S38" s="3">
        <v>6</v>
      </c>
      <c r="T38" s="3">
        <v>5</v>
      </c>
      <c r="U38" s="3">
        <v>6</v>
      </c>
      <c r="V38" s="3">
        <v>0</v>
      </c>
      <c r="W38" s="3">
        <v>0</v>
      </c>
      <c r="X38" s="3">
        <v>5</v>
      </c>
      <c r="Y38" s="3">
        <v>0</v>
      </c>
      <c r="Z38" s="3">
        <v>0</v>
      </c>
      <c r="AA38" s="3">
        <v>0</v>
      </c>
      <c r="AB38" s="18">
        <f t="shared" si="0"/>
        <v>47</v>
      </c>
    </row>
    <row r="39" spans="1:28" ht="15.75" thickBot="1" x14ac:dyDescent="0.3">
      <c r="A39" s="19">
        <v>28</v>
      </c>
      <c r="B39" s="9" t="s">
        <v>100</v>
      </c>
      <c r="C39" s="9" t="s">
        <v>124</v>
      </c>
      <c r="D39" s="35" t="s">
        <v>24</v>
      </c>
      <c r="E39" s="35" t="s">
        <v>110</v>
      </c>
      <c r="F39" s="9" t="s">
        <v>80</v>
      </c>
      <c r="G39" s="9" t="s">
        <v>89</v>
      </c>
      <c r="H39" s="3">
        <v>2</v>
      </c>
      <c r="I39" s="3">
        <v>3</v>
      </c>
      <c r="J39" s="3">
        <v>0</v>
      </c>
      <c r="K39" s="3">
        <v>0</v>
      </c>
      <c r="L39" s="3">
        <v>0</v>
      </c>
      <c r="M39" s="3">
        <v>0</v>
      </c>
      <c r="N39" s="3">
        <v>6</v>
      </c>
      <c r="O39" s="3">
        <v>6</v>
      </c>
      <c r="P39" s="3">
        <v>0</v>
      </c>
      <c r="Q39" s="3">
        <v>0</v>
      </c>
      <c r="R39" s="3">
        <v>8</v>
      </c>
      <c r="S39" s="3">
        <v>8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10</v>
      </c>
      <c r="Z39" s="3">
        <v>0</v>
      </c>
      <c r="AA39" s="3">
        <v>0</v>
      </c>
      <c r="AB39" s="18">
        <f t="shared" si="0"/>
        <v>43</v>
      </c>
    </row>
    <row r="40" spans="1:28" ht="15.75" thickBot="1" x14ac:dyDescent="0.3">
      <c r="A40" s="15">
        <v>29</v>
      </c>
      <c r="B40" s="9" t="s">
        <v>180</v>
      </c>
      <c r="C40" s="9" t="s">
        <v>103</v>
      </c>
      <c r="D40" s="35" t="s">
        <v>181</v>
      </c>
      <c r="E40" s="35" t="s">
        <v>190</v>
      </c>
      <c r="F40" s="9" t="s">
        <v>182</v>
      </c>
      <c r="G40" s="9" t="s">
        <v>89</v>
      </c>
      <c r="H40" s="3">
        <v>0</v>
      </c>
      <c r="I40" s="3">
        <v>0</v>
      </c>
      <c r="J40" s="3">
        <v>0</v>
      </c>
      <c r="K40" s="3">
        <v>0</v>
      </c>
      <c r="L40" s="3">
        <v>10</v>
      </c>
      <c r="M40" s="3">
        <v>10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10</v>
      </c>
      <c r="U40" s="3">
        <v>10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18">
        <f t="shared" si="0"/>
        <v>40</v>
      </c>
    </row>
    <row r="41" spans="1:28" ht="15.75" thickBot="1" x14ac:dyDescent="0.3">
      <c r="A41" s="19">
        <v>30</v>
      </c>
      <c r="B41" s="9" t="s">
        <v>32</v>
      </c>
      <c r="C41" s="9" t="s">
        <v>19</v>
      </c>
      <c r="D41" s="35" t="s">
        <v>119</v>
      </c>
      <c r="E41" s="35" t="s">
        <v>64</v>
      </c>
      <c r="F41" s="9" t="s">
        <v>83</v>
      </c>
      <c r="G41" s="9" t="s">
        <v>89</v>
      </c>
      <c r="H41" s="3">
        <v>0</v>
      </c>
      <c r="I41" s="3">
        <v>0</v>
      </c>
      <c r="J41" s="3">
        <v>3</v>
      </c>
      <c r="K41" s="3">
        <v>8</v>
      </c>
      <c r="L41" s="3">
        <v>5</v>
      </c>
      <c r="M41" s="3">
        <v>3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2</v>
      </c>
      <c r="Z41" s="3">
        <v>8</v>
      </c>
      <c r="AA41" s="3">
        <v>10</v>
      </c>
      <c r="AB41" s="18">
        <f t="shared" si="0"/>
        <v>39</v>
      </c>
    </row>
    <row r="42" spans="1:28" ht="15.75" thickBot="1" x14ac:dyDescent="0.3">
      <c r="A42" s="15">
        <v>31</v>
      </c>
      <c r="B42" s="9" t="s">
        <v>48</v>
      </c>
      <c r="C42" s="9" t="s">
        <v>19</v>
      </c>
      <c r="D42" s="35" t="s">
        <v>49</v>
      </c>
      <c r="E42" s="35" t="s">
        <v>75</v>
      </c>
      <c r="F42" s="9" t="s">
        <v>80</v>
      </c>
      <c r="G42" s="9" t="s">
        <v>89</v>
      </c>
      <c r="H42" s="3">
        <v>8</v>
      </c>
      <c r="I42" s="3">
        <v>8</v>
      </c>
      <c r="J42" s="3">
        <v>5</v>
      </c>
      <c r="K42" s="3">
        <v>5</v>
      </c>
      <c r="L42" s="3">
        <v>2</v>
      </c>
      <c r="M42" s="3">
        <v>10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18">
        <f t="shared" si="0"/>
        <v>38</v>
      </c>
    </row>
    <row r="43" spans="1:28" ht="15.75" thickBot="1" x14ac:dyDescent="0.3">
      <c r="A43" s="19">
        <v>32</v>
      </c>
      <c r="B43" s="9" t="s">
        <v>25</v>
      </c>
      <c r="C43" s="9" t="s">
        <v>21</v>
      </c>
      <c r="D43" s="35" t="s">
        <v>26</v>
      </c>
      <c r="E43" s="40" t="s">
        <v>60</v>
      </c>
      <c r="F43" s="9" t="s">
        <v>81</v>
      </c>
      <c r="G43" s="9" t="s">
        <v>89</v>
      </c>
      <c r="H43" s="3">
        <f>8*0.9</f>
        <v>7.2</v>
      </c>
      <c r="I43" s="3">
        <f>10*0.9</f>
        <v>9</v>
      </c>
      <c r="J43" s="3">
        <v>0</v>
      </c>
      <c r="K43" s="3">
        <v>0</v>
      </c>
      <c r="L43" s="3">
        <v>0</v>
      </c>
      <c r="M43" s="3">
        <v>0</v>
      </c>
      <c r="N43" s="3">
        <v>6</v>
      </c>
      <c r="O43" s="3">
        <v>5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5</v>
      </c>
      <c r="Y43" s="3">
        <v>5</v>
      </c>
      <c r="Z43" s="3">
        <v>0</v>
      </c>
      <c r="AA43" s="3">
        <v>0</v>
      </c>
      <c r="AB43" s="18">
        <f t="shared" si="0"/>
        <v>37.200000000000003</v>
      </c>
    </row>
    <row r="44" spans="1:28" ht="15.75" thickBot="1" x14ac:dyDescent="0.3">
      <c r="A44" s="15">
        <v>33</v>
      </c>
      <c r="B44" s="9" t="s">
        <v>27</v>
      </c>
      <c r="C44" s="9" t="s">
        <v>103</v>
      </c>
      <c r="D44" s="35" t="s">
        <v>28</v>
      </c>
      <c r="E44" s="35" t="s">
        <v>61</v>
      </c>
      <c r="F44" s="9" t="s">
        <v>83</v>
      </c>
      <c r="G44" s="9" t="s">
        <v>89</v>
      </c>
      <c r="H44" s="3">
        <v>5</v>
      </c>
      <c r="I44" s="3">
        <v>8</v>
      </c>
      <c r="J44" s="3">
        <v>0</v>
      </c>
      <c r="K44" s="3">
        <v>0</v>
      </c>
      <c r="L44" s="3">
        <v>5</v>
      </c>
      <c r="M44" s="3">
        <v>4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4</v>
      </c>
      <c r="Y44" s="3">
        <v>6</v>
      </c>
      <c r="Z44" s="3">
        <v>0</v>
      </c>
      <c r="AA44" s="3">
        <v>0</v>
      </c>
      <c r="AB44" s="46">
        <f t="shared" ref="AB44:AB70" si="1">SUM(H44:AA44)</f>
        <v>32</v>
      </c>
    </row>
    <row r="45" spans="1:28" ht="15.75" thickBot="1" x14ac:dyDescent="0.3">
      <c r="A45" s="19">
        <v>34</v>
      </c>
      <c r="B45" s="9" t="s">
        <v>33</v>
      </c>
      <c r="C45" s="9" t="s">
        <v>103</v>
      </c>
      <c r="D45" s="35" t="s">
        <v>34</v>
      </c>
      <c r="E45" s="40" t="s">
        <v>65</v>
      </c>
      <c r="F45" s="9" t="s">
        <v>83</v>
      </c>
      <c r="G45" s="9" t="s">
        <v>89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3</v>
      </c>
      <c r="Y45" s="3">
        <v>4</v>
      </c>
      <c r="Z45" s="3">
        <v>8</v>
      </c>
      <c r="AA45" s="3">
        <v>8</v>
      </c>
      <c r="AB45" s="18">
        <f t="shared" si="1"/>
        <v>23</v>
      </c>
    </row>
    <row r="46" spans="1:28" ht="15.75" thickBot="1" x14ac:dyDescent="0.3">
      <c r="A46" s="15">
        <v>35</v>
      </c>
      <c r="B46" s="50" t="s">
        <v>226</v>
      </c>
      <c r="C46" s="50" t="s">
        <v>19</v>
      </c>
      <c r="D46" s="51" t="s">
        <v>227</v>
      </c>
      <c r="E46" s="51" t="s">
        <v>228</v>
      </c>
      <c r="F46" s="50" t="s">
        <v>192</v>
      </c>
      <c r="G46" s="50" t="s">
        <v>89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52">
        <v>0</v>
      </c>
      <c r="Q46" s="52">
        <v>0</v>
      </c>
      <c r="R46" s="52">
        <v>0</v>
      </c>
      <c r="S46" s="52">
        <v>0</v>
      </c>
      <c r="T46" s="52">
        <v>2</v>
      </c>
      <c r="U46" s="52">
        <v>2</v>
      </c>
      <c r="V46" s="52">
        <v>4</v>
      </c>
      <c r="W46" s="52">
        <v>4</v>
      </c>
      <c r="X46" s="52">
        <v>1</v>
      </c>
      <c r="Y46" s="52">
        <v>3</v>
      </c>
      <c r="Z46" s="52">
        <v>3</v>
      </c>
      <c r="AA46" s="52">
        <v>4</v>
      </c>
      <c r="AB46" s="18">
        <f t="shared" si="1"/>
        <v>23</v>
      </c>
    </row>
    <row r="47" spans="1:28" ht="15.75" thickBot="1" x14ac:dyDescent="0.3">
      <c r="A47" s="19">
        <v>36</v>
      </c>
      <c r="B47" s="9" t="s">
        <v>112</v>
      </c>
      <c r="C47" s="9" t="s">
        <v>103</v>
      </c>
      <c r="D47" s="35" t="s">
        <v>113</v>
      </c>
      <c r="E47" s="35" t="s">
        <v>116</v>
      </c>
      <c r="F47" s="9" t="s">
        <v>114</v>
      </c>
      <c r="G47" s="9" t="s">
        <v>89</v>
      </c>
      <c r="H47" s="3">
        <v>10</v>
      </c>
      <c r="I47" s="3">
        <v>10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18">
        <f t="shared" si="1"/>
        <v>20</v>
      </c>
    </row>
    <row r="48" spans="1:28" ht="15.75" thickBot="1" x14ac:dyDescent="0.3">
      <c r="A48" s="15">
        <v>37</v>
      </c>
      <c r="B48" s="9" t="s">
        <v>196</v>
      </c>
      <c r="C48" s="9" t="s">
        <v>124</v>
      </c>
      <c r="D48" s="35" t="s">
        <v>197</v>
      </c>
      <c r="E48" s="35" t="s">
        <v>198</v>
      </c>
      <c r="F48" s="9" t="s">
        <v>199</v>
      </c>
      <c r="G48" s="9" t="s">
        <v>89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5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6</v>
      </c>
      <c r="AA48" s="3">
        <v>8</v>
      </c>
      <c r="AB48" s="18">
        <f t="shared" si="1"/>
        <v>19</v>
      </c>
    </row>
    <row r="49" spans="1:28" ht="15.75" thickBot="1" x14ac:dyDescent="0.3">
      <c r="A49" s="19">
        <v>38</v>
      </c>
      <c r="B49" s="50" t="s">
        <v>243</v>
      </c>
      <c r="C49" s="50" t="s">
        <v>124</v>
      </c>
      <c r="D49" s="67" t="s">
        <v>244</v>
      </c>
      <c r="E49" s="69" t="s">
        <v>246</v>
      </c>
      <c r="F49" s="50" t="s">
        <v>80</v>
      </c>
      <c r="G49" s="50" t="s">
        <v>89</v>
      </c>
      <c r="H49" s="70">
        <v>0</v>
      </c>
      <c r="I49" s="70">
        <v>0</v>
      </c>
      <c r="J49" s="70">
        <v>0</v>
      </c>
      <c r="K49" s="70">
        <v>0</v>
      </c>
      <c r="L49" s="70">
        <v>0</v>
      </c>
      <c r="M49" s="70">
        <v>0</v>
      </c>
      <c r="N49" s="70">
        <v>0</v>
      </c>
      <c r="O49" s="70">
        <v>0</v>
      </c>
      <c r="P49" s="70">
        <v>0</v>
      </c>
      <c r="Q49" s="70">
        <v>0</v>
      </c>
      <c r="R49" s="70">
        <v>0</v>
      </c>
      <c r="S49" s="70">
        <v>0</v>
      </c>
      <c r="T49" s="70">
        <v>0</v>
      </c>
      <c r="U49" s="70">
        <v>0</v>
      </c>
      <c r="V49" s="70">
        <v>0</v>
      </c>
      <c r="W49" s="70">
        <v>0</v>
      </c>
      <c r="X49" s="70">
        <v>5</v>
      </c>
      <c r="Y49" s="70">
        <v>6</v>
      </c>
      <c r="Z49" s="70">
        <v>0</v>
      </c>
      <c r="AA49" s="70">
        <v>6</v>
      </c>
      <c r="AB49" s="18">
        <f t="shared" si="1"/>
        <v>17</v>
      </c>
    </row>
    <row r="50" spans="1:28" ht="15.75" thickBot="1" x14ac:dyDescent="0.3">
      <c r="A50" s="15">
        <v>39</v>
      </c>
      <c r="B50" s="9" t="s">
        <v>213</v>
      </c>
      <c r="C50" s="9" t="s">
        <v>103</v>
      </c>
      <c r="D50" s="35" t="s">
        <v>214</v>
      </c>
      <c r="E50" s="48" t="s">
        <v>215</v>
      </c>
      <c r="F50" s="9" t="s">
        <v>83</v>
      </c>
      <c r="G50" s="9" t="s">
        <v>89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8</v>
      </c>
      <c r="S50" s="3">
        <v>8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18">
        <f t="shared" si="1"/>
        <v>16</v>
      </c>
    </row>
    <row r="51" spans="1:28" ht="15.75" thickBot="1" x14ac:dyDescent="0.3">
      <c r="A51" s="19">
        <v>40</v>
      </c>
      <c r="B51" s="9" t="s">
        <v>160</v>
      </c>
      <c r="C51" s="9" t="s">
        <v>21</v>
      </c>
      <c r="D51" s="35" t="s">
        <v>159</v>
      </c>
      <c r="E51" s="35" t="s">
        <v>169</v>
      </c>
      <c r="F51" s="9" t="s">
        <v>158</v>
      </c>
      <c r="G51" s="9" t="s">
        <v>89</v>
      </c>
      <c r="H51" s="3">
        <v>0</v>
      </c>
      <c r="I51" s="3">
        <v>0</v>
      </c>
      <c r="J51" s="3">
        <v>5</v>
      </c>
      <c r="K51" s="3">
        <v>5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4</v>
      </c>
      <c r="AA51" s="3">
        <v>0</v>
      </c>
      <c r="AB51" s="18">
        <f t="shared" si="1"/>
        <v>14</v>
      </c>
    </row>
    <row r="52" spans="1:28" ht="15.75" thickBot="1" x14ac:dyDescent="0.3">
      <c r="A52" s="15">
        <v>41</v>
      </c>
      <c r="B52" s="9" t="s">
        <v>47</v>
      </c>
      <c r="C52" s="9" t="s">
        <v>21</v>
      </c>
      <c r="D52" s="35" t="s">
        <v>125</v>
      </c>
      <c r="E52" s="35" t="s">
        <v>74</v>
      </c>
      <c r="F52" s="9" t="s">
        <v>87</v>
      </c>
      <c r="G52" s="9" t="s">
        <v>89</v>
      </c>
      <c r="H52" s="3">
        <v>8</v>
      </c>
      <c r="I52" s="3">
        <v>6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46">
        <f t="shared" si="1"/>
        <v>14</v>
      </c>
    </row>
    <row r="53" spans="1:28" ht="15.75" thickBot="1" x14ac:dyDescent="0.3">
      <c r="A53" s="19">
        <v>42</v>
      </c>
      <c r="B53" s="50" t="s">
        <v>207</v>
      </c>
      <c r="C53" s="50" t="s">
        <v>103</v>
      </c>
      <c r="D53" s="51" t="s">
        <v>225</v>
      </c>
      <c r="E53" s="57" t="s">
        <v>211</v>
      </c>
      <c r="F53" s="50" t="s">
        <v>218</v>
      </c>
      <c r="G53" s="50" t="s">
        <v>89</v>
      </c>
      <c r="H53" s="52">
        <v>0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5</v>
      </c>
      <c r="U53" s="52">
        <v>8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18">
        <f t="shared" si="1"/>
        <v>13</v>
      </c>
    </row>
    <row r="54" spans="1:28" ht="15.75" thickBot="1" x14ac:dyDescent="0.3">
      <c r="A54" s="15">
        <v>43</v>
      </c>
      <c r="B54" s="9" t="s">
        <v>186</v>
      </c>
      <c r="C54" s="9" t="s">
        <v>17</v>
      </c>
      <c r="D54" s="35" t="s">
        <v>36</v>
      </c>
      <c r="E54" s="35" t="s">
        <v>193</v>
      </c>
      <c r="F54" s="9" t="s">
        <v>81</v>
      </c>
      <c r="G54" s="9" t="s">
        <v>89</v>
      </c>
      <c r="H54" s="3">
        <v>0</v>
      </c>
      <c r="I54" s="3">
        <v>0</v>
      </c>
      <c r="J54" s="3">
        <v>0</v>
      </c>
      <c r="K54" s="3">
        <v>0</v>
      </c>
      <c r="L54" s="3">
        <v>6</v>
      </c>
      <c r="M54" s="3">
        <v>6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18">
        <f t="shared" si="1"/>
        <v>12</v>
      </c>
    </row>
    <row r="55" spans="1:28" ht="15.75" thickBot="1" x14ac:dyDescent="0.3">
      <c r="A55" s="14">
        <v>44</v>
      </c>
      <c r="B55" s="9" t="s">
        <v>216</v>
      </c>
      <c r="C55" s="9" t="s">
        <v>103</v>
      </c>
      <c r="D55" s="35" t="s">
        <v>217</v>
      </c>
      <c r="E55" s="48" t="s">
        <v>219</v>
      </c>
      <c r="F55" s="9" t="s">
        <v>218</v>
      </c>
      <c r="G55" s="9" t="s">
        <v>89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6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2</v>
      </c>
      <c r="Y55" s="3">
        <v>3</v>
      </c>
      <c r="Z55" s="3">
        <v>0</v>
      </c>
      <c r="AA55" s="3">
        <v>0</v>
      </c>
      <c r="AB55" s="18">
        <f t="shared" si="1"/>
        <v>11</v>
      </c>
    </row>
    <row r="56" spans="1:28" ht="15.75" thickBot="1" x14ac:dyDescent="0.3">
      <c r="A56" s="14">
        <v>45</v>
      </c>
      <c r="B56" s="50" t="s">
        <v>232</v>
      </c>
      <c r="C56" s="50" t="s">
        <v>233</v>
      </c>
      <c r="D56" s="51" t="s">
        <v>234</v>
      </c>
      <c r="E56" s="64" t="s">
        <v>248</v>
      </c>
      <c r="F56" s="50" t="s">
        <v>80</v>
      </c>
      <c r="G56" s="50" t="s">
        <v>89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10</v>
      </c>
      <c r="W56" s="52">
        <v>0</v>
      </c>
      <c r="X56" s="52">
        <v>0</v>
      </c>
      <c r="Y56" s="52">
        <v>0</v>
      </c>
      <c r="Z56" s="52">
        <v>0</v>
      </c>
      <c r="AA56" s="52">
        <v>0</v>
      </c>
      <c r="AB56" s="18">
        <f t="shared" si="1"/>
        <v>10</v>
      </c>
    </row>
    <row r="57" spans="1:28" ht="15" customHeight="1" thickBot="1" x14ac:dyDescent="0.3">
      <c r="A57" s="14">
        <v>46</v>
      </c>
      <c r="B57" s="9" t="s">
        <v>138</v>
      </c>
      <c r="C57" s="9" t="s">
        <v>124</v>
      </c>
      <c r="D57" s="35" t="s">
        <v>142</v>
      </c>
      <c r="E57" s="35" t="s">
        <v>143</v>
      </c>
      <c r="F57" s="9" t="s">
        <v>80</v>
      </c>
      <c r="G57" s="9" t="s">
        <v>89</v>
      </c>
      <c r="H57" s="3">
        <v>5</v>
      </c>
      <c r="I57" s="3">
        <v>5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18">
        <f t="shared" si="1"/>
        <v>10</v>
      </c>
    </row>
    <row r="58" spans="1:28" ht="15.75" thickBot="1" x14ac:dyDescent="0.3">
      <c r="A58" s="14">
        <v>47</v>
      </c>
      <c r="B58" s="9" t="s">
        <v>207</v>
      </c>
      <c r="C58" s="9" t="s">
        <v>21</v>
      </c>
      <c r="D58" s="35" t="s">
        <v>132</v>
      </c>
      <c r="E58" s="48" t="s">
        <v>211</v>
      </c>
      <c r="F58" s="9" t="s">
        <v>134</v>
      </c>
      <c r="G58" s="9" t="s">
        <v>89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4</v>
      </c>
      <c r="Q58" s="3">
        <v>5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18">
        <f t="shared" si="1"/>
        <v>9</v>
      </c>
    </row>
    <row r="59" spans="1:28" ht="15.75" thickBot="1" x14ac:dyDescent="0.3">
      <c r="A59" s="14">
        <v>48</v>
      </c>
      <c r="B59" s="50" t="s">
        <v>230</v>
      </c>
      <c r="C59" s="50" t="s">
        <v>19</v>
      </c>
      <c r="D59" s="51" t="s">
        <v>231</v>
      </c>
      <c r="E59" s="51" t="s">
        <v>237</v>
      </c>
      <c r="F59" s="50" t="s">
        <v>81</v>
      </c>
      <c r="G59" s="50" t="s">
        <v>89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3</v>
      </c>
      <c r="W59" s="52">
        <v>3</v>
      </c>
      <c r="X59" s="52">
        <v>0</v>
      </c>
      <c r="Y59" s="52">
        <v>0</v>
      </c>
      <c r="Z59" s="52">
        <v>2</v>
      </c>
      <c r="AA59" s="52">
        <v>0</v>
      </c>
      <c r="AB59" s="18">
        <f t="shared" si="1"/>
        <v>8</v>
      </c>
    </row>
    <row r="60" spans="1:28" ht="15.75" thickBot="1" x14ac:dyDescent="0.3">
      <c r="A60" s="14">
        <v>49</v>
      </c>
      <c r="B60" s="9" t="s">
        <v>179</v>
      </c>
      <c r="C60" s="9" t="s">
        <v>19</v>
      </c>
      <c r="D60" s="35" t="s">
        <v>185</v>
      </c>
      <c r="E60" s="57" t="s">
        <v>189</v>
      </c>
      <c r="F60" s="9" t="s">
        <v>184</v>
      </c>
      <c r="G60" s="9" t="s">
        <v>89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1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1</v>
      </c>
      <c r="Z60" s="3">
        <v>6</v>
      </c>
      <c r="AA60" s="3">
        <v>0</v>
      </c>
      <c r="AB60" s="18">
        <f t="shared" si="1"/>
        <v>8</v>
      </c>
    </row>
    <row r="61" spans="1:28" ht="15.75" thickBot="1" x14ac:dyDescent="0.3">
      <c r="A61" s="59">
        <v>50</v>
      </c>
      <c r="B61" s="50" t="s">
        <v>235</v>
      </c>
      <c r="C61" s="50" t="s">
        <v>17</v>
      </c>
      <c r="D61" s="51" t="s">
        <v>236</v>
      </c>
      <c r="E61" s="51" t="s">
        <v>238</v>
      </c>
      <c r="F61" s="50" t="s">
        <v>81</v>
      </c>
      <c r="G61" s="50" t="s">
        <v>89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6</v>
      </c>
      <c r="V61" s="52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0</v>
      </c>
      <c r="AB61" s="18">
        <f t="shared" si="1"/>
        <v>6</v>
      </c>
    </row>
    <row r="62" spans="1:28" ht="15.75" thickBot="1" x14ac:dyDescent="0.3">
      <c r="A62" s="59">
        <v>51</v>
      </c>
      <c r="B62" s="50" t="s">
        <v>239</v>
      </c>
      <c r="C62" s="50" t="s">
        <v>21</v>
      </c>
      <c r="D62" s="51" t="s">
        <v>240</v>
      </c>
      <c r="E62" s="51" t="s">
        <v>245</v>
      </c>
      <c r="F62" s="50" t="s">
        <v>82</v>
      </c>
      <c r="G62" s="50" t="s">
        <v>89</v>
      </c>
      <c r="H62" s="52">
        <v>0</v>
      </c>
      <c r="I62" s="52">
        <v>0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0</v>
      </c>
      <c r="V62" s="52">
        <v>0</v>
      </c>
      <c r="W62" s="52">
        <v>0</v>
      </c>
      <c r="X62" s="52">
        <v>3</v>
      </c>
      <c r="Y62" s="52">
        <v>3</v>
      </c>
      <c r="Z62" s="52">
        <v>0</v>
      </c>
      <c r="AA62" s="52">
        <v>0</v>
      </c>
      <c r="AB62" s="18">
        <f t="shared" si="1"/>
        <v>6</v>
      </c>
    </row>
    <row r="63" spans="1:28" ht="15.75" thickBot="1" x14ac:dyDescent="0.3">
      <c r="A63" s="59">
        <v>52</v>
      </c>
      <c r="B63" s="20" t="s">
        <v>131</v>
      </c>
      <c r="C63" s="20" t="s">
        <v>103</v>
      </c>
      <c r="D63" s="35" t="s">
        <v>132</v>
      </c>
      <c r="E63" s="35" t="s">
        <v>133</v>
      </c>
      <c r="F63" s="9" t="s">
        <v>134</v>
      </c>
      <c r="G63" s="9" t="s">
        <v>89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5</v>
      </c>
      <c r="AA63" s="21">
        <v>0</v>
      </c>
      <c r="AB63" s="18">
        <f t="shared" si="1"/>
        <v>5</v>
      </c>
    </row>
    <row r="64" spans="1:28" ht="15.75" thickBot="1" x14ac:dyDescent="0.3">
      <c r="A64" s="59">
        <v>53</v>
      </c>
      <c r="B64" s="9" t="s">
        <v>210</v>
      </c>
      <c r="C64" s="9" t="s">
        <v>19</v>
      </c>
      <c r="D64" s="35" t="s">
        <v>209</v>
      </c>
      <c r="E64" s="48" t="s">
        <v>212</v>
      </c>
      <c r="F64" s="9" t="s">
        <v>158</v>
      </c>
      <c r="G64" s="9" t="s">
        <v>89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21">
        <v>0</v>
      </c>
      <c r="O64" s="21">
        <v>0</v>
      </c>
      <c r="P64" s="21">
        <v>2</v>
      </c>
      <c r="Q64" s="21">
        <v>2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3">
        <v>0</v>
      </c>
      <c r="AB64" s="74">
        <f t="shared" si="1"/>
        <v>4</v>
      </c>
    </row>
    <row r="65" spans="1:28" ht="15.75" thickBot="1" x14ac:dyDescent="0.3">
      <c r="A65" s="63">
        <v>54</v>
      </c>
      <c r="B65" s="9" t="s">
        <v>161</v>
      </c>
      <c r="C65" s="9" t="s">
        <v>21</v>
      </c>
      <c r="D65" s="35" t="s">
        <v>162</v>
      </c>
      <c r="E65" s="35" t="s">
        <v>171</v>
      </c>
      <c r="F65" s="9" t="s">
        <v>163</v>
      </c>
      <c r="G65" s="9" t="s">
        <v>89</v>
      </c>
      <c r="H65" s="3">
        <v>0</v>
      </c>
      <c r="I65" s="3">
        <v>0</v>
      </c>
      <c r="J65" s="3">
        <v>0</v>
      </c>
      <c r="K65" s="3">
        <v>3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74">
        <f t="shared" si="1"/>
        <v>3</v>
      </c>
    </row>
    <row r="66" spans="1:28" ht="15.75" thickBot="1" x14ac:dyDescent="0.3">
      <c r="A66" s="63">
        <v>55</v>
      </c>
      <c r="B66" s="20" t="s">
        <v>128</v>
      </c>
      <c r="C66" s="20" t="s">
        <v>103</v>
      </c>
      <c r="D66" s="40" t="s">
        <v>129</v>
      </c>
      <c r="E66" s="40" t="s">
        <v>130</v>
      </c>
      <c r="F66" s="20" t="s">
        <v>82</v>
      </c>
      <c r="G66" s="20" t="s">
        <v>89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74">
        <f t="shared" si="1"/>
        <v>0</v>
      </c>
    </row>
    <row r="67" spans="1:28" ht="15.75" thickBot="1" x14ac:dyDescent="0.3">
      <c r="A67" s="63">
        <v>56</v>
      </c>
      <c r="B67" s="50" t="s">
        <v>241</v>
      </c>
      <c r="C67" s="50" t="s">
        <v>19</v>
      </c>
      <c r="D67" s="51" t="s">
        <v>242</v>
      </c>
      <c r="E67" s="51" t="s">
        <v>247</v>
      </c>
      <c r="F67" s="50" t="s">
        <v>80</v>
      </c>
      <c r="G67" s="50" t="s">
        <v>89</v>
      </c>
      <c r="H67" s="52">
        <v>0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74">
        <f t="shared" si="1"/>
        <v>0</v>
      </c>
    </row>
    <row r="68" spans="1:28" ht="15.75" thickBot="1" x14ac:dyDescent="0.3">
      <c r="A68" s="63">
        <v>57</v>
      </c>
      <c r="B68" s="9" t="s">
        <v>183</v>
      </c>
      <c r="C68" s="9" t="s">
        <v>103</v>
      </c>
      <c r="D68" s="35" t="s">
        <v>187</v>
      </c>
      <c r="E68" s="35" t="s">
        <v>191</v>
      </c>
      <c r="F68" s="9" t="s">
        <v>192</v>
      </c>
      <c r="G68" s="9" t="s">
        <v>89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74">
        <f t="shared" si="1"/>
        <v>0</v>
      </c>
    </row>
    <row r="69" spans="1:28" ht="15.75" thickBot="1" x14ac:dyDescent="0.3">
      <c r="A69" s="63">
        <v>58</v>
      </c>
      <c r="B69" s="9" t="s">
        <v>202</v>
      </c>
      <c r="C69" s="9" t="s">
        <v>124</v>
      </c>
      <c r="D69" s="35" t="s">
        <v>203</v>
      </c>
      <c r="E69" s="35" t="s">
        <v>205</v>
      </c>
      <c r="F69" s="9" t="s">
        <v>204</v>
      </c>
      <c r="G69" s="9" t="s">
        <v>89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74">
        <f t="shared" si="1"/>
        <v>0</v>
      </c>
    </row>
    <row r="70" spans="1:28" ht="15.75" thickBot="1" x14ac:dyDescent="0.3">
      <c r="A70" s="63">
        <v>59</v>
      </c>
      <c r="B70" s="9" t="s">
        <v>54</v>
      </c>
      <c r="C70" s="9" t="s">
        <v>19</v>
      </c>
      <c r="D70" s="35" t="s">
        <v>55</v>
      </c>
      <c r="E70" s="35" t="s">
        <v>78</v>
      </c>
      <c r="F70" s="9" t="s">
        <v>81</v>
      </c>
      <c r="G70" s="9" t="s">
        <v>89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74">
        <f t="shared" si="1"/>
        <v>0</v>
      </c>
    </row>
    <row r="71" spans="1:28" x14ac:dyDescent="0.25">
      <c r="B71" s="65" t="s">
        <v>2</v>
      </c>
      <c r="C71" s="66"/>
      <c r="D71" s="68"/>
      <c r="E71" s="68"/>
      <c r="F71" s="66"/>
      <c r="G71" s="66"/>
      <c r="H71" s="71"/>
      <c r="I71" s="71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3"/>
    </row>
  </sheetData>
  <autoFilter ref="B11:AB11">
    <sortState ref="B12:AB71">
      <sortCondition descending="1" ref="AB11"/>
    </sortState>
  </autoFilter>
  <sortState ref="A12:AB56">
    <sortCondition descending="1" ref="AB12:AB56"/>
  </sortState>
  <mergeCells count="21">
    <mergeCell ref="A7:AB7"/>
    <mergeCell ref="V9:W9"/>
    <mergeCell ref="V10:W10"/>
    <mergeCell ref="Z9:AA9"/>
    <mergeCell ref="Z10:AA10"/>
    <mergeCell ref="R9:S9"/>
    <mergeCell ref="R10:S10"/>
    <mergeCell ref="N9:O9"/>
    <mergeCell ref="N10:O10"/>
    <mergeCell ref="P9:Q9"/>
    <mergeCell ref="P10:Q10"/>
    <mergeCell ref="J9:K9"/>
    <mergeCell ref="T9:U9"/>
    <mergeCell ref="X9:Y9"/>
    <mergeCell ref="X10:Y10"/>
    <mergeCell ref="T10:U10"/>
    <mergeCell ref="J10:K10"/>
    <mergeCell ref="L9:M9"/>
    <mergeCell ref="L10:M10"/>
    <mergeCell ref="H9:I9"/>
    <mergeCell ref="H10:I10"/>
  </mergeCells>
  <printOptions horizontalCentered="1"/>
  <pageMargins left="0.06" right="17043521.010000002" top="0.26" bottom="0.18" header="0.31496062992125984" footer="0.31496062992125984"/>
  <pageSetup paperSize="9" scale="42" orientation="landscape" r:id="rId1"/>
  <headerFooter>
    <oddFooter>&amp;L&amp;D&amp;CMOTORSPORT SOUTH AFRICA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5"/>
  <sheetViews>
    <sheetView view="pageBreakPreview" zoomScale="80" zoomScaleNormal="80" zoomScaleSheetLayoutView="80" workbookViewId="0">
      <selection activeCell="B58" sqref="B58"/>
    </sheetView>
  </sheetViews>
  <sheetFormatPr defaultColWidth="7.85546875" defaultRowHeight="15" x14ac:dyDescent="0.25"/>
  <cols>
    <col min="1" max="1" width="6.28515625" bestFit="1" customWidth="1"/>
    <col min="2" max="2" width="20.7109375" bestFit="1" customWidth="1"/>
    <col min="3" max="3" width="6.5703125" bestFit="1" customWidth="1"/>
    <col min="4" max="4" width="5.7109375" style="6" customWidth="1"/>
    <col min="5" max="5" width="8.42578125" bestFit="1" customWidth="1"/>
    <col min="6" max="6" width="22" bestFit="1" customWidth="1"/>
    <col min="7" max="7" width="8.42578125" bestFit="1" customWidth="1"/>
    <col min="8" max="29" width="7.28515625" style="1" customWidth="1"/>
    <col min="30" max="30" width="10.5703125" bestFit="1" customWidth="1"/>
    <col min="31" max="31" width="4.5703125" bestFit="1" customWidth="1"/>
    <col min="32" max="32" width="8.5703125" bestFit="1" customWidth="1"/>
    <col min="33" max="33" width="4.28515625" bestFit="1" customWidth="1"/>
    <col min="34" max="34" width="4.5703125" bestFit="1" customWidth="1"/>
    <col min="35" max="35" width="8.5703125" bestFit="1" customWidth="1"/>
    <col min="36" max="36" width="4.28515625" bestFit="1" customWidth="1"/>
    <col min="37" max="37" width="4.5703125" bestFit="1" customWidth="1"/>
    <col min="38" max="38" width="8.5703125" bestFit="1" customWidth="1"/>
    <col min="39" max="39" width="7" bestFit="1" customWidth="1"/>
  </cols>
  <sheetData>
    <row r="1" spans="1:32" ht="27" customHeight="1" x14ac:dyDescent="0.25">
      <c r="A1" s="4"/>
      <c r="B1" s="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 ht="20.25" customHeight="1" x14ac:dyDescent="0.25">
      <c r="A2" s="4"/>
      <c r="B2" s="4"/>
      <c r="C2" s="4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 ht="20.25" customHeight="1" x14ac:dyDescent="0.25">
      <c r="A3" s="4"/>
      <c r="B3" s="4"/>
      <c r="C3" s="4"/>
      <c r="D3" s="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20.25" customHeight="1" x14ac:dyDescent="0.25">
      <c r="A4" s="4"/>
      <c r="B4" s="4"/>
      <c r="C4" s="4"/>
      <c r="D4" s="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20.25" customHeight="1" x14ac:dyDescent="0.25">
      <c r="A5" s="4"/>
      <c r="B5" s="4"/>
      <c r="C5" s="4"/>
      <c r="D5" s="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20.25" customHeight="1" x14ac:dyDescent="0.25">
      <c r="A6" s="4"/>
      <c r="B6" s="4"/>
      <c r="C6" s="4"/>
      <c r="D6" s="5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27.75" customHeight="1" x14ac:dyDescent="0.25">
      <c r="A7" s="79" t="s">
        <v>155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47"/>
      <c r="AD7" s="47"/>
      <c r="AE7" s="4"/>
      <c r="AF7" s="4"/>
    </row>
    <row r="8" spans="1:32" ht="20.25" customHeight="1" thickBot="1" x14ac:dyDescent="0.3">
      <c r="A8" s="4"/>
      <c r="B8" s="4"/>
      <c r="C8" s="4"/>
      <c r="D8" s="5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" customHeight="1" x14ac:dyDescent="0.25">
      <c r="D9" s="42"/>
      <c r="E9" s="37"/>
      <c r="H9" s="77">
        <v>43505</v>
      </c>
      <c r="I9" s="78"/>
      <c r="J9" s="77">
        <v>43547</v>
      </c>
      <c r="K9" s="78"/>
      <c r="L9" s="77">
        <v>43582</v>
      </c>
      <c r="M9" s="78"/>
      <c r="N9" s="77">
        <v>43596</v>
      </c>
      <c r="O9" s="78"/>
      <c r="P9" s="77">
        <v>43638</v>
      </c>
      <c r="Q9" s="78"/>
      <c r="R9" s="77">
        <v>43694</v>
      </c>
      <c r="S9" s="78"/>
      <c r="T9" s="77">
        <v>43715</v>
      </c>
      <c r="U9" s="78"/>
      <c r="V9" s="77">
        <v>43750</v>
      </c>
      <c r="W9" s="78"/>
      <c r="X9" s="77" t="s">
        <v>220</v>
      </c>
      <c r="Y9" s="78"/>
      <c r="Z9" s="77">
        <v>43070</v>
      </c>
      <c r="AA9" s="78"/>
      <c r="AB9" s="7"/>
      <c r="AC9"/>
    </row>
    <row r="10" spans="1:32" ht="15.75" thickBot="1" x14ac:dyDescent="0.3">
      <c r="D10" s="42"/>
      <c r="E10" s="37"/>
      <c r="H10" s="75" t="s">
        <v>127</v>
      </c>
      <c r="I10" s="76"/>
      <c r="J10" s="75" t="s">
        <v>8</v>
      </c>
      <c r="K10" s="76"/>
      <c r="L10" s="75" t="s">
        <v>10</v>
      </c>
      <c r="M10" s="76"/>
      <c r="N10" s="75" t="s">
        <v>9</v>
      </c>
      <c r="O10" s="76"/>
      <c r="P10" s="75" t="s">
        <v>127</v>
      </c>
      <c r="Q10" s="76"/>
      <c r="R10" s="75" t="s">
        <v>10</v>
      </c>
      <c r="S10" s="76"/>
      <c r="T10" s="75" t="s">
        <v>9</v>
      </c>
      <c r="U10" s="76"/>
      <c r="V10" s="75" t="s">
        <v>127</v>
      </c>
      <c r="W10" s="76"/>
      <c r="X10" s="75" t="s">
        <v>15</v>
      </c>
      <c r="Y10" s="76"/>
      <c r="Z10" s="75" t="s">
        <v>15</v>
      </c>
      <c r="AA10" s="76"/>
      <c r="AB10" s="8"/>
      <c r="AC10"/>
    </row>
    <row r="11" spans="1:32" s="2" customFormat="1" ht="15.75" thickBot="1" x14ac:dyDescent="0.3">
      <c r="A11" s="10" t="s">
        <v>0</v>
      </c>
      <c r="B11" s="11" t="s">
        <v>4</v>
      </c>
      <c r="C11" s="11" t="s">
        <v>5</v>
      </c>
      <c r="D11" s="43" t="s">
        <v>14</v>
      </c>
      <c r="E11" s="38" t="s">
        <v>6</v>
      </c>
      <c r="F11" s="11" t="s">
        <v>7</v>
      </c>
      <c r="G11" s="11" t="s">
        <v>3</v>
      </c>
      <c r="H11" s="12">
        <v>1</v>
      </c>
      <c r="I11" s="12">
        <v>2</v>
      </c>
      <c r="J11" s="12">
        <v>1</v>
      </c>
      <c r="K11" s="12">
        <v>2</v>
      </c>
      <c r="L11" s="12">
        <v>1</v>
      </c>
      <c r="M11" s="12">
        <v>2</v>
      </c>
      <c r="N11" s="12">
        <v>1</v>
      </c>
      <c r="O11" s="12">
        <v>2</v>
      </c>
      <c r="P11" s="12">
        <v>1</v>
      </c>
      <c r="Q11" s="12">
        <v>2</v>
      </c>
      <c r="R11" s="12">
        <v>1</v>
      </c>
      <c r="S11" s="12">
        <v>2</v>
      </c>
      <c r="T11" s="12">
        <v>1</v>
      </c>
      <c r="U11" s="12">
        <v>2</v>
      </c>
      <c r="V11" s="12">
        <v>1</v>
      </c>
      <c r="W11" s="12">
        <v>2</v>
      </c>
      <c r="X11" s="12">
        <v>1</v>
      </c>
      <c r="Y11" s="12">
        <v>2</v>
      </c>
      <c r="Z11" s="12">
        <v>1</v>
      </c>
      <c r="AA11" s="12">
        <v>2</v>
      </c>
      <c r="AB11" s="13" t="s">
        <v>1</v>
      </c>
    </row>
    <row r="12" spans="1:32" ht="15.75" thickBot="1" x14ac:dyDescent="0.3">
      <c r="A12" s="19">
        <v>1</v>
      </c>
      <c r="B12" s="50" t="s">
        <v>47</v>
      </c>
      <c r="C12" s="50" t="s">
        <v>103</v>
      </c>
      <c r="D12" s="51" t="s">
        <v>200</v>
      </c>
      <c r="E12" s="49" t="s">
        <v>74</v>
      </c>
      <c r="F12" s="50" t="s">
        <v>111</v>
      </c>
      <c r="G12" s="50" t="s">
        <v>89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6</v>
      </c>
      <c r="N12" s="52">
        <v>10</v>
      </c>
      <c r="O12" s="52">
        <v>8</v>
      </c>
      <c r="P12" s="52">
        <v>8</v>
      </c>
      <c r="Q12" s="52">
        <v>0</v>
      </c>
      <c r="R12" s="52">
        <v>10</v>
      </c>
      <c r="S12" s="52">
        <v>10</v>
      </c>
      <c r="T12" s="52">
        <v>8</v>
      </c>
      <c r="U12" s="52">
        <v>5</v>
      </c>
      <c r="V12" s="52">
        <v>0</v>
      </c>
      <c r="W12" s="52">
        <v>0</v>
      </c>
      <c r="X12" s="52">
        <v>10</v>
      </c>
      <c r="Y12" s="52">
        <v>5</v>
      </c>
      <c r="Z12" s="52">
        <v>6</v>
      </c>
      <c r="AA12" s="52">
        <v>6</v>
      </c>
      <c r="AB12" s="18">
        <f t="shared" ref="AB12:AB25" si="0">SUM(H12:AA12)</f>
        <v>92</v>
      </c>
      <c r="AC12"/>
    </row>
    <row r="13" spans="1:32" ht="15.75" thickBot="1" x14ac:dyDescent="0.3">
      <c r="A13" s="15">
        <v>2</v>
      </c>
      <c r="B13" s="50" t="s">
        <v>12</v>
      </c>
      <c r="C13" s="50" t="s">
        <v>103</v>
      </c>
      <c r="D13" s="51" t="s">
        <v>29</v>
      </c>
      <c r="E13" s="49" t="s">
        <v>72</v>
      </c>
      <c r="F13" s="50" t="s">
        <v>111</v>
      </c>
      <c r="G13" s="50" t="s">
        <v>89</v>
      </c>
      <c r="H13" s="52">
        <v>8</v>
      </c>
      <c r="I13" s="52">
        <v>0</v>
      </c>
      <c r="J13" s="52">
        <v>6</v>
      </c>
      <c r="K13" s="52">
        <v>6</v>
      </c>
      <c r="L13" s="52">
        <v>8</v>
      </c>
      <c r="M13" s="52">
        <v>8</v>
      </c>
      <c r="N13" s="52">
        <v>8</v>
      </c>
      <c r="O13" s="52">
        <v>6</v>
      </c>
      <c r="P13" s="52">
        <v>0</v>
      </c>
      <c r="Q13" s="52">
        <v>8</v>
      </c>
      <c r="R13" s="52">
        <v>0</v>
      </c>
      <c r="S13" s="52">
        <v>0</v>
      </c>
      <c r="T13" s="52">
        <v>4</v>
      </c>
      <c r="U13" s="52">
        <v>4</v>
      </c>
      <c r="V13" s="52">
        <v>0</v>
      </c>
      <c r="W13" s="52">
        <v>0</v>
      </c>
      <c r="X13" s="52">
        <v>6</v>
      </c>
      <c r="Y13" s="52">
        <v>10</v>
      </c>
      <c r="Z13" s="52">
        <v>0</v>
      </c>
      <c r="AA13" s="52">
        <v>0</v>
      </c>
      <c r="AB13" s="18">
        <f t="shared" si="0"/>
        <v>82</v>
      </c>
      <c r="AC13"/>
    </row>
    <row r="14" spans="1:32" ht="15.75" thickBot="1" x14ac:dyDescent="0.3">
      <c r="A14" s="14">
        <v>3</v>
      </c>
      <c r="B14" s="50" t="s">
        <v>105</v>
      </c>
      <c r="C14" s="50" t="s">
        <v>103</v>
      </c>
      <c r="D14" s="51">
        <v>12</v>
      </c>
      <c r="E14" s="51" t="s">
        <v>106</v>
      </c>
      <c r="F14" s="50" t="s">
        <v>83</v>
      </c>
      <c r="G14" s="50" t="s">
        <v>89</v>
      </c>
      <c r="H14" s="52">
        <v>0</v>
      </c>
      <c r="I14" s="52">
        <v>0</v>
      </c>
      <c r="J14" s="52">
        <v>0</v>
      </c>
      <c r="K14" s="52">
        <v>0</v>
      </c>
      <c r="L14" s="52">
        <v>6</v>
      </c>
      <c r="M14" s="52">
        <v>5</v>
      </c>
      <c r="N14" s="52">
        <v>6</v>
      </c>
      <c r="O14" s="52">
        <v>10</v>
      </c>
      <c r="P14" s="52">
        <v>10</v>
      </c>
      <c r="Q14" s="52">
        <v>10</v>
      </c>
      <c r="R14" s="52">
        <v>0</v>
      </c>
      <c r="S14" s="52">
        <v>0</v>
      </c>
      <c r="T14" s="52">
        <v>6</v>
      </c>
      <c r="U14" s="52">
        <v>6</v>
      </c>
      <c r="V14" s="52">
        <v>0</v>
      </c>
      <c r="W14" s="52">
        <v>0</v>
      </c>
      <c r="X14" s="52">
        <v>5</v>
      </c>
      <c r="Y14" s="52">
        <v>3</v>
      </c>
      <c r="Z14" s="52">
        <v>0</v>
      </c>
      <c r="AA14" s="52">
        <v>0</v>
      </c>
      <c r="AB14" s="18">
        <f t="shared" si="0"/>
        <v>67</v>
      </c>
      <c r="AC14"/>
    </row>
    <row r="15" spans="1:32" ht="15.75" thickBot="1" x14ac:dyDescent="0.3">
      <c r="A15" s="19">
        <v>4</v>
      </c>
      <c r="B15" s="53" t="s">
        <v>120</v>
      </c>
      <c r="C15" s="50" t="s">
        <v>103</v>
      </c>
      <c r="D15" s="54" t="s">
        <v>121</v>
      </c>
      <c r="E15" s="49" t="s">
        <v>123</v>
      </c>
      <c r="F15" s="53" t="s">
        <v>122</v>
      </c>
      <c r="G15" s="53" t="s">
        <v>89</v>
      </c>
      <c r="H15" s="55">
        <v>6</v>
      </c>
      <c r="I15" s="55">
        <v>0</v>
      </c>
      <c r="J15" s="55">
        <v>0</v>
      </c>
      <c r="K15" s="55">
        <v>5</v>
      </c>
      <c r="L15" s="55">
        <v>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6</v>
      </c>
      <c r="W15" s="55">
        <v>6</v>
      </c>
      <c r="X15" s="55">
        <v>8</v>
      </c>
      <c r="Y15" s="55">
        <v>8</v>
      </c>
      <c r="Z15" s="55">
        <v>10</v>
      </c>
      <c r="AA15" s="55">
        <v>10</v>
      </c>
      <c r="AB15" s="18">
        <f t="shared" si="0"/>
        <v>59</v>
      </c>
      <c r="AC15"/>
    </row>
    <row r="16" spans="1:32" ht="15.75" thickBot="1" x14ac:dyDescent="0.3">
      <c r="A16" s="19">
        <v>5</v>
      </c>
      <c r="B16" s="53" t="s">
        <v>180</v>
      </c>
      <c r="C16" s="50" t="s">
        <v>103</v>
      </c>
      <c r="D16" s="54" t="s">
        <v>181</v>
      </c>
      <c r="E16" s="40" t="s">
        <v>190</v>
      </c>
      <c r="F16" s="53" t="s">
        <v>182</v>
      </c>
      <c r="G16" s="53" t="s">
        <v>89</v>
      </c>
      <c r="H16" s="55">
        <v>0</v>
      </c>
      <c r="I16" s="55">
        <v>0</v>
      </c>
      <c r="J16" s="55">
        <v>0</v>
      </c>
      <c r="K16" s="55">
        <v>0</v>
      </c>
      <c r="L16" s="55">
        <v>10</v>
      </c>
      <c r="M16" s="55">
        <v>10</v>
      </c>
      <c r="N16" s="55">
        <v>0</v>
      </c>
      <c r="O16" s="55">
        <v>0</v>
      </c>
      <c r="P16" s="55">
        <v>0</v>
      </c>
      <c r="Q16" s="55">
        <v>0</v>
      </c>
      <c r="R16" s="55">
        <v>0</v>
      </c>
      <c r="S16" s="55">
        <v>0</v>
      </c>
      <c r="T16" s="55">
        <v>10</v>
      </c>
      <c r="U16" s="55">
        <v>10</v>
      </c>
      <c r="V16" s="55">
        <v>0</v>
      </c>
      <c r="W16" s="55">
        <v>0</v>
      </c>
      <c r="X16" s="55">
        <v>0</v>
      </c>
      <c r="Y16" s="55">
        <v>0</v>
      </c>
      <c r="Z16" s="55">
        <v>0</v>
      </c>
      <c r="AA16" s="55">
        <v>0</v>
      </c>
      <c r="AB16" s="18">
        <f t="shared" si="0"/>
        <v>40</v>
      </c>
      <c r="AC16"/>
    </row>
    <row r="17" spans="1:30" ht="15.75" thickBot="1" x14ac:dyDescent="0.3">
      <c r="A17" s="19">
        <v>6</v>
      </c>
      <c r="B17" s="53" t="s">
        <v>27</v>
      </c>
      <c r="C17" s="50" t="s">
        <v>103</v>
      </c>
      <c r="D17" s="54" t="s">
        <v>28</v>
      </c>
      <c r="E17" s="54" t="s">
        <v>61</v>
      </c>
      <c r="F17" s="53" t="s">
        <v>83</v>
      </c>
      <c r="G17" s="53" t="s">
        <v>89</v>
      </c>
      <c r="H17" s="55">
        <v>5</v>
      </c>
      <c r="I17" s="55">
        <v>8</v>
      </c>
      <c r="J17" s="55">
        <v>0</v>
      </c>
      <c r="K17" s="55">
        <v>0</v>
      </c>
      <c r="L17" s="55">
        <v>5</v>
      </c>
      <c r="M17" s="55">
        <v>4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55">
        <v>0</v>
      </c>
      <c r="X17" s="55">
        <v>4</v>
      </c>
      <c r="Y17" s="55">
        <v>6</v>
      </c>
      <c r="Z17" s="55">
        <v>0</v>
      </c>
      <c r="AA17" s="55">
        <v>0</v>
      </c>
      <c r="AB17" s="46">
        <f t="shared" si="0"/>
        <v>32</v>
      </c>
      <c r="AC17"/>
    </row>
    <row r="18" spans="1:30" ht="15.75" thickBot="1" x14ac:dyDescent="0.3">
      <c r="A18" s="19">
        <v>7</v>
      </c>
      <c r="B18" s="53" t="s">
        <v>33</v>
      </c>
      <c r="C18" s="53" t="s">
        <v>103</v>
      </c>
      <c r="D18" s="54" t="s">
        <v>34</v>
      </c>
      <c r="E18" s="54" t="s">
        <v>65</v>
      </c>
      <c r="F18" s="53" t="s">
        <v>83</v>
      </c>
      <c r="G18" s="53" t="s">
        <v>89</v>
      </c>
      <c r="H18" s="55">
        <v>0</v>
      </c>
      <c r="I18" s="55">
        <v>0</v>
      </c>
      <c r="J18" s="55">
        <v>0</v>
      </c>
      <c r="K18" s="55">
        <v>0</v>
      </c>
      <c r="L18" s="55">
        <v>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v>0</v>
      </c>
      <c r="S18" s="55">
        <v>0</v>
      </c>
      <c r="T18" s="55">
        <v>0</v>
      </c>
      <c r="U18" s="55">
        <v>0</v>
      </c>
      <c r="V18" s="55">
        <v>0</v>
      </c>
      <c r="W18" s="55">
        <v>0</v>
      </c>
      <c r="X18" s="55">
        <v>3</v>
      </c>
      <c r="Y18" s="55">
        <v>4</v>
      </c>
      <c r="Z18" s="55">
        <v>8</v>
      </c>
      <c r="AA18" s="55">
        <v>8</v>
      </c>
      <c r="AB18" s="18">
        <f t="shared" si="0"/>
        <v>23</v>
      </c>
      <c r="AC18"/>
    </row>
    <row r="19" spans="1:30" ht="15.75" thickBot="1" x14ac:dyDescent="0.3">
      <c r="A19" s="19">
        <v>8</v>
      </c>
      <c r="B19" s="53" t="s">
        <v>115</v>
      </c>
      <c r="C19" s="53" t="s">
        <v>103</v>
      </c>
      <c r="D19" s="51" t="s">
        <v>113</v>
      </c>
      <c r="E19" s="51" t="s">
        <v>116</v>
      </c>
      <c r="F19" s="50" t="s">
        <v>114</v>
      </c>
      <c r="G19" s="50" t="s">
        <v>89</v>
      </c>
      <c r="H19" s="55">
        <v>10</v>
      </c>
      <c r="I19" s="55">
        <v>10</v>
      </c>
      <c r="J19" s="55">
        <v>0</v>
      </c>
      <c r="K19" s="55">
        <v>0</v>
      </c>
      <c r="L19" s="55">
        <v>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>
        <v>0</v>
      </c>
      <c r="S19" s="55">
        <v>0</v>
      </c>
      <c r="T19" s="55">
        <v>0</v>
      </c>
      <c r="U19" s="55">
        <v>0</v>
      </c>
      <c r="V19" s="55">
        <v>0</v>
      </c>
      <c r="W19" s="55">
        <v>0</v>
      </c>
      <c r="X19" s="55">
        <v>0</v>
      </c>
      <c r="Y19" s="55">
        <v>0</v>
      </c>
      <c r="Z19" s="55">
        <v>0</v>
      </c>
      <c r="AA19" s="55">
        <v>0</v>
      </c>
      <c r="AB19" s="18">
        <f t="shared" si="0"/>
        <v>20</v>
      </c>
      <c r="AC19"/>
    </row>
    <row r="20" spans="1:30" ht="15.75" thickBot="1" x14ac:dyDescent="0.3">
      <c r="A20" s="19">
        <v>9</v>
      </c>
      <c r="B20" s="53" t="s">
        <v>213</v>
      </c>
      <c r="C20" s="53" t="s">
        <v>103</v>
      </c>
      <c r="D20" s="51" t="s">
        <v>214</v>
      </c>
      <c r="E20" s="58" t="s">
        <v>215</v>
      </c>
      <c r="F20" s="50" t="s">
        <v>83</v>
      </c>
      <c r="G20" s="50" t="s">
        <v>89</v>
      </c>
      <c r="H20" s="55">
        <v>0</v>
      </c>
      <c r="I20" s="55">
        <v>0</v>
      </c>
      <c r="J20" s="55">
        <v>0</v>
      </c>
      <c r="K20" s="55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8</v>
      </c>
      <c r="S20" s="55">
        <v>8</v>
      </c>
      <c r="T20" s="55">
        <v>0</v>
      </c>
      <c r="U20" s="55">
        <v>0</v>
      </c>
      <c r="V20" s="55">
        <v>0</v>
      </c>
      <c r="W20" s="55">
        <v>0</v>
      </c>
      <c r="X20" s="55">
        <v>0</v>
      </c>
      <c r="Y20" s="55">
        <v>0</v>
      </c>
      <c r="Z20" s="55">
        <v>0</v>
      </c>
      <c r="AA20" s="55">
        <v>0</v>
      </c>
      <c r="AB20" s="18">
        <f t="shared" si="0"/>
        <v>16</v>
      </c>
      <c r="AC20"/>
    </row>
    <row r="21" spans="1:30" ht="15.75" thickBot="1" x14ac:dyDescent="0.3">
      <c r="A21" s="19">
        <v>10</v>
      </c>
      <c r="B21" s="53" t="s">
        <v>207</v>
      </c>
      <c r="C21" s="53" t="s">
        <v>103</v>
      </c>
      <c r="D21" s="54" t="s">
        <v>225</v>
      </c>
      <c r="E21" s="58" t="s">
        <v>211</v>
      </c>
      <c r="F21" s="53" t="s">
        <v>218</v>
      </c>
      <c r="G21" s="53" t="s">
        <v>89</v>
      </c>
      <c r="H21" s="55">
        <v>0</v>
      </c>
      <c r="I21" s="55">
        <v>0</v>
      </c>
      <c r="J21" s="55">
        <v>0</v>
      </c>
      <c r="K21" s="55">
        <v>0</v>
      </c>
      <c r="L21" s="55">
        <v>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>
        <v>0</v>
      </c>
      <c r="S21" s="55">
        <v>0</v>
      </c>
      <c r="T21" s="55">
        <v>5</v>
      </c>
      <c r="U21" s="55">
        <v>8</v>
      </c>
      <c r="V21" s="55">
        <v>0</v>
      </c>
      <c r="W21" s="55">
        <v>0</v>
      </c>
      <c r="X21" s="55">
        <v>0</v>
      </c>
      <c r="Y21" s="55">
        <v>0</v>
      </c>
      <c r="Z21" s="55">
        <v>0</v>
      </c>
      <c r="AA21" s="55">
        <v>0</v>
      </c>
      <c r="AB21" s="18">
        <f t="shared" si="0"/>
        <v>13</v>
      </c>
      <c r="AC21"/>
    </row>
    <row r="22" spans="1:30" ht="15.75" thickBot="1" x14ac:dyDescent="0.3">
      <c r="A22" s="19">
        <v>11</v>
      </c>
      <c r="B22" s="53" t="s">
        <v>216</v>
      </c>
      <c r="C22" s="53" t="s">
        <v>103</v>
      </c>
      <c r="D22" s="54" t="s">
        <v>217</v>
      </c>
      <c r="E22" s="58" t="s">
        <v>219</v>
      </c>
      <c r="F22" s="53" t="s">
        <v>218</v>
      </c>
      <c r="G22" s="53" t="s">
        <v>89</v>
      </c>
      <c r="H22" s="55">
        <v>0</v>
      </c>
      <c r="I22" s="55">
        <v>0</v>
      </c>
      <c r="J22" s="55">
        <v>0</v>
      </c>
      <c r="K22" s="55">
        <v>0</v>
      </c>
      <c r="L22" s="55">
        <v>0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>
        <v>6</v>
      </c>
      <c r="S22" s="55">
        <v>0</v>
      </c>
      <c r="T22" s="55">
        <v>0</v>
      </c>
      <c r="U22" s="55">
        <v>0</v>
      </c>
      <c r="V22" s="55">
        <v>0</v>
      </c>
      <c r="W22" s="55">
        <v>0</v>
      </c>
      <c r="X22" s="55">
        <v>2</v>
      </c>
      <c r="Y22" s="55">
        <v>3</v>
      </c>
      <c r="Z22" s="55">
        <v>0</v>
      </c>
      <c r="AA22" s="55">
        <v>0</v>
      </c>
      <c r="AB22" s="18">
        <f t="shared" si="0"/>
        <v>11</v>
      </c>
      <c r="AC22"/>
    </row>
    <row r="23" spans="1:30" ht="15.75" thickBot="1" x14ac:dyDescent="0.3">
      <c r="A23" s="19">
        <v>12</v>
      </c>
      <c r="B23" s="53" t="s">
        <v>131</v>
      </c>
      <c r="C23" s="53" t="s">
        <v>103</v>
      </c>
      <c r="D23" s="54" t="s">
        <v>132</v>
      </c>
      <c r="E23" s="54" t="s">
        <v>133</v>
      </c>
      <c r="F23" s="53" t="s">
        <v>134</v>
      </c>
      <c r="G23" s="53" t="s">
        <v>89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>
        <v>0</v>
      </c>
      <c r="S23" s="55">
        <v>0</v>
      </c>
      <c r="T23" s="55">
        <v>0</v>
      </c>
      <c r="U23" s="55">
        <v>0</v>
      </c>
      <c r="V23" s="55">
        <v>0</v>
      </c>
      <c r="W23" s="55">
        <v>0</v>
      </c>
      <c r="X23" s="55">
        <v>0</v>
      </c>
      <c r="Y23" s="55">
        <v>0</v>
      </c>
      <c r="Z23" s="55">
        <v>5</v>
      </c>
      <c r="AA23" s="55">
        <v>0</v>
      </c>
      <c r="AB23" s="18">
        <f t="shared" si="0"/>
        <v>5</v>
      </c>
      <c r="AC23"/>
    </row>
    <row r="24" spans="1:30" ht="15.75" thickBot="1" x14ac:dyDescent="0.3">
      <c r="A24" s="19">
        <v>13</v>
      </c>
      <c r="B24" s="53" t="s">
        <v>128</v>
      </c>
      <c r="C24" s="53" t="s">
        <v>103</v>
      </c>
      <c r="D24" s="54" t="s">
        <v>129</v>
      </c>
      <c r="E24" s="54" t="s">
        <v>130</v>
      </c>
      <c r="F24" s="53" t="s">
        <v>82</v>
      </c>
      <c r="G24" s="53" t="s">
        <v>89</v>
      </c>
      <c r="H24" s="55">
        <v>0</v>
      </c>
      <c r="I24" s="55">
        <v>0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0</v>
      </c>
      <c r="S24" s="55">
        <v>0</v>
      </c>
      <c r="T24" s="55">
        <v>0</v>
      </c>
      <c r="U24" s="55">
        <v>0</v>
      </c>
      <c r="V24" s="55">
        <v>0</v>
      </c>
      <c r="W24" s="55">
        <v>0</v>
      </c>
      <c r="X24" s="55">
        <v>0</v>
      </c>
      <c r="Y24" s="55">
        <v>0</v>
      </c>
      <c r="Z24" s="55">
        <v>0</v>
      </c>
      <c r="AA24" s="55">
        <v>0</v>
      </c>
      <c r="AB24" s="18">
        <f t="shared" si="0"/>
        <v>0</v>
      </c>
      <c r="AC24"/>
    </row>
    <row r="25" spans="1:30" ht="15.75" thickBot="1" x14ac:dyDescent="0.3">
      <c r="A25" s="19">
        <v>14</v>
      </c>
      <c r="B25" s="53" t="s">
        <v>183</v>
      </c>
      <c r="C25" s="53" t="s">
        <v>103</v>
      </c>
      <c r="D25" s="54" t="s">
        <v>187</v>
      </c>
      <c r="E25" s="54" t="s">
        <v>191</v>
      </c>
      <c r="F25" s="53" t="s">
        <v>192</v>
      </c>
      <c r="G25" s="53" t="s">
        <v>89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0</v>
      </c>
      <c r="S25" s="55">
        <v>0</v>
      </c>
      <c r="T25" s="55">
        <v>0</v>
      </c>
      <c r="U25" s="55">
        <v>0</v>
      </c>
      <c r="V25" s="55">
        <v>0</v>
      </c>
      <c r="W25" s="55">
        <v>0</v>
      </c>
      <c r="X25" s="55">
        <v>0</v>
      </c>
      <c r="Y25" s="55">
        <v>0</v>
      </c>
      <c r="Z25" s="55">
        <v>0</v>
      </c>
      <c r="AA25" s="55">
        <v>0</v>
      </c>
      <c r="AB25" s="18">
        <f t="shared" si="0"/>
        <v>0</v>
      </c>
      <c r="AC25"/>
    </row>
    <row r="26" spans="1:30" s="2" customFormat="1" ht="15.75" thickBot="1" x14ac:dyDescent="0.3">
      <c r="A26" s="10" t="s">
        <v>0</v>
      </c>
      <c r="B26" s="11" t="s">
        <v>4</v>
      </c>
      <c r="C26" s="11" t="s">
        <v>5</v>
      </c>
      <c r="D26" s="43" t="s">
        <v>14</v>
      </c>
      <c r="E26" s="38" t="s">
        <v>6</v>
      </c>
      <c r="F26" s="11" t="s">
        <v>7</v>
      </c>
      <c r="G26" s="11" t="s">
        <v>3</v>
      </c>
      <c r="H26" s="56">
        <v>1</v>
      </c>
      <c r="I26" s="56">
        <v>2</v>
      </c>
      <c r="J26" s="56">
        <v>1</v>
      </c>
      <c r="K26" s="56">
        <v>2</v>
      </c>
      <c r="L26" s="56">
        <v>1</v>
      </c>
      <c r="M26" s="56">
        <v>2</v>
      </c>
      <c r="N26" s="56">
        <v>1</v>
      </c>
      <c r="O26" s="56">
        <v>2</v>
      </c>
      <c r="P26" s="56">
        <v>1</v>
      </c>
      <c r="Q26" s="56">
        <v>2</v>
      </c>
      <c r="R26" s="56">
        <v>1</v>
      </c>
      <c r="S26" s="56">
        <v>2</v>
      </c>
      <c r="T26" s="56">
        <v>1</v>
      </c>
      <c r="U26" s="56">
        <v>2</v>
      </c>
      <c r="V26" s="56">
        <v>1</v>
      </c>
      <c r="W26" s="56">
        <v>2</v>
      </c>
      <c r="X26" s="56">
        <v>1</v>
      </c>
      <c r="Y26" s="56">
        <v>2</v>
      </c>
      <c r="Z26" s="56">
        <v>1</v>
      </c>
      <c r="AA26" s="56">
        <v>2</v>
      </c>
      <c r="AB26" s="13" t="s">
        <v>1</v>
      </c>
    </row>
    <row r="27" spans="1:30" s="2" customFormat="1" ht="15.75" thickBot="1" x14ac:dyDescent="0.3">
      <c r="A27" s="15">
        <v>1</v>
      </c>
      <c r="B27" s="53" t="s">
        <v>20</v>
      </c>
      <c r="C27" s="53" t="s">
        <v>21</v>
      </c>
      <c r="D27" s="54" t="s">
        <v>22</v>
      </c>
      <c r="E27" s="54" t="s">
        <v>58</v>
      </c>
      <c r="F27" s="53" t="s">
        <v>174</v>
      </c>
      <c r="G27" s="53" t="s">
        <v>89</v>
      </c>
      <c r="H27" s="55">
        <v>10</v>
      </c>
      <c r="I27" s="55">
        <v>10</v>
      </c>
      <c r="J27" s="55">
        <v>10</v>
      </c>
      <c r="K27" s="55">
        <v>10</v>
      </c>
      <c r="L27" s="55">
        <v>10</v>
      </c>
      <c r="M27" s="55">
        <v>10</v>
      </c>
      <c r="N27" s="55">
        <v>0</v>
      </c>
      <c r="O27" s="55">
        <v>8</v>
      </c>
      <c r="P27" s="55">
        <v>10</v>
      </c>
      <c r="Q27" s="55">
        <v>8</v>
      </c>
      <c r="R27" s="55">
        <v>10</v>
      </c>
      <c r="S27" s="55">
        <v>10</v>
      </c>
      <c r="T27" s="55">
        <v>10</v>
      </c>
      <c r="U27" s="55">
        <v>10</v>
      </c>
      <c r="V27" s="55">
        <v>0</v>
      </c>
      <c r="W27" s="55">
        <v>6</v>
      </c>
      <c r="X27" s="55">
        <v>8</v>
      </c>
      <c r="Y27" s="55">
        <v>10</v>
      </c>
      <c r="Z27" s="55">
        <v>10</v>
      </c>
      <c r="AA27" s="55">
        <v>10</v>
      </c>
      <c r="AB27" s="18">
        <f t="shared" ref="AB27:AB37" si="1">SUM(H27:AA27)</f>
        <v>170</v>
      </c>
    </row>
    <row r="28" spans="1:30" s="2" customFormat="1" ht="15.75" thickBot="1" x14ac:dyDescent="0.3">
      <c r="A28" s="19">
        <v>2</v>
      </c>
      <c r="B28" s="53" t="s">
        <v>11</v>
      </c>
      <c r="C28" s="53" t="s">
        <v>21</v>
      </c>
      <c r="D28" s="54" t="s">
        <v>152</v>
      </c>
      <c r="E28" s="54" t="s">
        <v>62</v>
      </c>
      <c r="F28" s="53" t="s">
        <v>82</v>
      </c>
      <c r="G28" s="53" t="s">
        <v>89</v>
      </c>
      <c r="H28" s="55">
        <v>0</v>
      </c>
      <c r="I28" s="55">
        <v>8</v>
      </c>
      <c r="J28" s="55">
        <v>8</v>
      </c>
      <c r="K28" s="55">
        <v>8</v>
      </c>
      <c r="L28" s="55">
        <v>8</v>
      </c>
      <c r="M28" s="55">
        <v>8</v>
      </c>
      <c r="N28" s="55">
        <v>10</v>
      </c>
      <c r="O28" s="55">
        <v>10</v>
      </c>
      <c r="P28" s="55">
        <v>8</v>
      </c>
      <c r="Q28" s="55">
        <v>10</v>
      </c>
      <c r="R28" s="55">
        <v>5</v>
      </c>
      <c r="S28" s="55">
        <v>5</v>
      </c>
      <c r="T28" s="55">
        <v>8</v>
      </c>
      <c r="U28" s="55">
        <v>8</v>
      </c>
      <c r="V28" s="55">
        <v>10</v>
      </c>
      <c r="W28" s="55">
        <v>10</v>
      </c>
      <c r="X28" s="55">
        <v>10</v>
      </c>
      <c r="Y28" s="55">
        <v>8</v>
      </c>
      <c r="Z28" s="55">
        <v>8</v>
      </c>
      <c r="AA28" s="55">
        <v>0</v>
      </c>
      <c r="AB28" s="18">
        <f t="shared" si="1"/>
        <v>150</v>
      </c>
    </row>
    <row r="29" spans="1:30" ht="15.75" thickBot="1" x14ac:dyDescent="0.3">
      <c r="A29" s="15">
        <v>3</v>
      </c>
      <c r="B29" s="50" t="s">
        <v>38</v>
      </c>
      <c r="C29" s="50" t="s">
        <v>21</v>
      </c>
      <c r="D29" s="51" t="s">
        <v>39</v>
      </c>
      <c r="E29" s="51" t="s">
        <v>68</v>
      </c>
      <c r="F29" s="50" t="s">
        <v>84</v>
      </c>
      <c r="G29" s="50" t="s">
        <v>89</v>
      </c>
      <c r="H29" s="52">
        <v>6</v>
      </c>
      <c r="I29" s="52">
        <v>8</v>
      </c>
      <c r="J29" s="52">
        <v>4</v>
      </c>
      <c r="K29" s="52">
        <v>4</v>
      </c>
      <c r="L29" s="52">
        <v>5</v>
      </c>
      <c r="M29" s="52">
        <v>4</v>
      </c>
      <c r="N29" s="52">
        <v>5</v>
      </c>
      <c r="O29" s="52">
        <v>4</v>
      </c>
      <c r="P29" s="52">
        <v>3</v>
      </c>
      <c r="Q29" s="52">
        <v>4</v>
      </c>
      <c r="R29" s="52">
        <v>6</v>
      </c>
      <c r="S29" s="52">
        <v>6</v>
      </c>
      <c r="T29" s="52">
        <v>6</v>
      </c>
      <c r="U29" s="52">
        <v>6</v>
      </c>
      <c r="V29" s="52">
        <v>6</v>
      </c>
      <c r="W29" s="52">
        <v>5</v>
      </c>
      <c r="X29" s="52">
        <v>4</v>
      </c>
      <c r="Y29" s="52">
        <v>4</v>
      </c>
      <c r="Z29" s="52">
        <v>3</v>
      </c>
      <c r="AA29" s="52">
        <v>6</v>
      </c>
      <c r="AB29" s="18">
        <f t="shared" si="1"/>
        <v>99</v>
      </c>
      <c r="AC29"/>
      <c r="AD29" t="s">
        <v>178</v>
      </c>
    </row>
    <row r="30" spans="1:30" ht="15.75" thickBot="1" x14ac:dyDescent="0.3">
      <c r="A30" s="15">
        <v>4</v>
      </c>
      <c r="B30" s="50" t="s">
        <v>43</v>
      </c>
      <c r="C30" s="50" t="s">
        <v>21</v>
      </c>
      <c r="D30" s="51" t="s">
        <v>44</v>
      </c>
      <c r="E30" s="51" t="s">
        <v>71</v>
      </c>
      <c r="F30" s="50" t="s">
        <v>82</v>
      </c>
      <c r="G30" s="50" t="s">
        <v>89</v>
      </c>
      <c r="H30" s="52">
        <v>6</v>
      </c>
      <c r="I30" s="52">
        <v>5</v>
      </c>
      <c r="J30" s="52">
        <v>0</v>
      </c>
      <c r="K30" s="52">
        <v>0</v>
      </c>
      <c r="L30" s="52">
        <v>6</v>
      </c>
      <c r="M30" s="52">
        <v>5</v>
      </c>
      <c r="N30" s="52">
        <v>8</v>
      </c>
      <c r="O30" s="52">
        <v>6</v>
      </c>
      <c r="P30" s="52">
        <v>6</v>
      </c>
      <c r="Q30" s="52">
        <v>6</v>
      </c>
      <c r="R30" s="52">
        <v>0</v>
      </c>
      <c r="S30" s="52">
        <v>0</v>
      </c>
      <c r="T30" s="52">
        <v>0</v>
      </c>
      <c r="U30" s="52">
        <v>0</v>
      </c>
      <c r="V30" s="52">
        <v>8</v>
      </c>
      <c r="W30" s="52">
        <v>8</v>
      </c>
      <c r="X30" s="52">
        <v>6</v>
      </c>
      <c r="Y30" s="52">
        <v>6</v>
      </c>
      <c r="Z30" s="52">
        <v>5</v>
      </c>
      <c r="AA30" s="52">
        <v>8</v>
      </c>
      <c r="AB30" s="18">
        <f t="shared" si="1"/>
        <v>89</v>
      </c>
      <c r="AC30"/>
    </row>
    <row r="31" spans="1:30" ht="15.75" thickBot="1" x14ac:dyDescent="0.3">
      <c r="A31" s="15">
        <v>5</v>
      </c>
      <c r="B31" s="53" t="s">
        <v>156</v>
      </c>
      <c r="C31" s="53" t="s">
        <v>21</v>
      </c>
      <c r="D31" s="54" t="s">
        <v>157</v>
      </c>
      <c r="E31" s="54" t="s">
        <v>170</v>
      </c>
      <c r="F31" s="53" t="s">
        <v>83</v>
      </c>
      <c r="G31" s="53" t="s">
        <v>89</v>
      </c>
      <c r="H31" s="55">
        <v>0</v>
      </c>
      <c r="I31" s="55">
        <v>0</v>
      </c>
      <c r="J31" s="55">
        <v>6</v>
      </c>
      <c r="K31" s="55">
        <v>6</v>
      </c>
      <c r="L31" s="55">
        <v>0</v>
      </c>
      <c r="M31" s="55">
        <v>6</v>
      </c>
      <c r="N31" s="55">
        <v>0</v>
      </c>
      <c r="O31" s="55">
        <v>0</v>
      </c>
      <c r="P31" s="55">
        <v>5</v>
      </c>
      <c r="Q31" s="55">
        <v>3</v>
      </c>
      <c r="R31" s="55">
        <v>8</v>
      </c>
      <c r="S31" s="55">
        <v>8</v>
      </c>
      <c r="T31" s="55">
        <v>5</v>
      </c>
      <c r="U31" s="55">
        <v>0</v>
      </c>
      <c r="V31" s="55">
        <v>0</v>
      </c>
      <c r="W31" s="55">
        <v>0</v>
      </c>
      <c r="X31" s="55">
        <v>0</v>
      </c>
      <c r="Y31" s="55">
        <v>0</v>
      </c>
      <c r="Z31" s="55">
        <v>6</v>
      </c>
      <c r="AA31" s="55">
        <v>0</v>
      </c>
      <c r="AB31" s="18">
        <f t="shared" si="1"/>
        <v>53</v>
      </c>
      <c r="AC31"/>
    </row>
    <row r="32" spans="1:30" ht="15.75" thickBot="1" x14ac:dyDescent="0.3">
      <c r="A32" s="15">
        <v>6</v>
      </c>
      <c r="B32" s="53" t="s">
        <v>25</v>
      </c>
      <c r="C32" s="53" t="s">
        <v>21</v>
      </c>
      <c r="D32" s="54" t="s">
        <v>26</v>
      </c>
      <c r="E32" s="54" t="s">
        <v>60</v>
      </c>
      <c r="F32" s="53" t="s">
        <v>81</v>
      </c>
      <c r="G32" s="53" t="s">
        <v>89</v>
      </c>
      <c r="H32" s="55">
        <f>8*0.9</f>
        <v>7.2</v>
      </c>
      <c r="I32" s="55">
        <f>10*0.9</f>
        <v>9</v>
      </c>
      <c r="J32" s="55">
        <v>0</v>
      </c>
      <c r="K32" s="55">
        <v>0</v>
      </c>
      <c r="L32" s="55">
        <v>0</v>
      </c>
      <c r="M32" s="55">
        <v>0</v>
      </c>
      <c r="N32" s="55">
        <v>6</v>
      </c>
      <c r="O32" s="55">
        <v>5</v>
      </c>
      <c r="P32" s="55">
        <v>0</v>
      </c>
      <c r="Q32" s="55">
        <v>0</v>
      </c>
      <c r="R32" s="55">
        <v>0</v>
      </c>
      <c r="S32" s="55">
        <v>0</v>
      </c>
      <c r="T32" s="55">
        <v>0</v>
      </c>
      <c r="U32" s="55">
        <v>0</v>
      </c>
      <c r="V32" s="55">
        <v>0</v>
      </c>
      <c r="W32" s="55">
        <v>0</v>
      </c>
      <c r="X32" s="55">
        <v>5</v>
      </c>
      <c r="Y32" s="55">
        <v>5</v>
      </c>
      <c r="Z32" s="55">
        <v>0</v>
      </c>
      <c r="AA32" s="55">
        <v>0</v>
      </c>
      <c r="AB32" s="18">
        <f t="shared" si="1"/>
        <v>37.200000000000003</v>
      </c>
      <c r="AC32"/>
      <c r="AD32" t="s">
        <v>201</v>
      </c>
    </row>
    <row r="33" spans="1:30" ht="15.75" thickBot="1" x14ac:dyDescent="0.3">
      <c r="A33" s="15">
        <v>7</v>
      </c>
      <c r="B33" s="50" t="s">
        <v>47</v>
      </c>
      <c r="C33" s="50" t="s">
        <v>21</v>
      </c>
      <c r="D33" s="51" t="s">
        <v>125</v>
      </c>
      <c r="E33" s="51" t="s">
        <v>74</v>
      </c>
      <c r="F33" s="50" t="s">
        <v>87</v>
      </c>
      <c r="G33" s="50" t="s">
        <v>89</v>
      </c>
      <c r="H33" s="52">
        <v>8</v>
      </c>
      <c r="I33" s="52">
        <v>6</v>
      </c>
      <c r="J33" s="55">
        <v>0</v>
      </c>
      <c r="K33" s="55">
        <v>0</v>
      </c>
      <c r="L33" s="55">
        <v>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>
        <v>0</v>
      </c>
      <c r="S33" s="55">
        <v>0</v>
      </c>
      <c r="T33" s="55">
        <v>0</v>
      </c>
      <c r="U33" s="55">
        <v>0</v>
      </c>
      <c r="V33" s="55">
        <v>0</v>
      </c>
      <c r="W33" s="55">
        <v>0</v>
      </c>
      <c r="X33" s="55">
        <v>0</v>
      </c>
      <c r="Y33" s="55">
        <v>0</v>
      </c>
      <c r="Z33" s="55">
        <v>0</v>
      </c>
      <c r="AA33" s="55">
        <v>0</v>
      </c>
      <c r="AB33" s="18">
        <f t="shared" si="1"/>
        <v>14</v>
      </c>
      <c r="AC33"/>
    </row>
    <row r="34" spans="1:30" ht="15.75" thickBot="1" x14ac:dyDescent="0.3">
      <c r="A34" s="15">
        <v>8</v>
      </c>
      <c r="B34" s="53" t="s">
        <v>160</v>
      </c>
      <c r="C34" s="53" t="s">
        <v>21</v>
      </c>
      <c r="D34" s="54" t="s">
        <v>159</v>
      </c>
      <c r="E34" s="54" t="s">
        <v>169</v>
      </c>
      <c r="F34" s="53" t="s">
        <v>158</v>
      </c>
      <c r="G34" s="53" t="s">
        <v>89</v>
      </c>
      <c r="H34" s="55">
        <v>0</v>
      </c>
      <c r="I34" s="55">
        <v>0</v>
      </c>
      <c r="J34" s="55">
        <v>5</v>
      </c>
      <c r="K34" s="55">
        <v>5</v>
      </c>
      <c r="L34" s="55">
        <v>0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>
        <v>0</v>
      </c>
      <c r="S34" s="55">
        <v>0</v>
      </c>
      <c r="T34" s="55">
        <v>0</v>
      </c>
      <c r="U34" s="55">
        <v>0</v>
      </c>
      <c r="V34" s="55">
        <v>0</v>
      </c>
      <c r="W34" s="55">
        <v>0</v>
      </c>
      <c r="X34" s="55">
        <v>0</v>
      </c>
      <c r="Y34" s="55">
        <v>0</v>
      </c>
      <c r="Z34" s="55">
        <v>4</v>
      </c>
      <c r="AA34" s="55">
        <v>0</v>
      </c>
      <c r="AB34" s="18">
        <f t="shared" si="1"/>
        <v>14</v>
      </c>
      <c r="AC34"/>
    </row>
    <row r="35" spans="1:30" ht="15.75" thickBot="1" x14ac:dyDescent="0.3">
      <c r="A35" s="15">
        <v>9</v>
      </c>
      <c r="B35" s="53" t="s">
        <v>207</v>
      </c>
      <c r="C35" s="53" t="s">
        <v>21</v>
      </c>
      <c r="D35" s="54" t="s">
        <v>132</v>
      </c>
      <c r="E35" s="58" t="s">
        <v>211</v>
      </c>
      <c r="F35" s="53" t="s">
        <v>134</v>
      </c>
      <c r="G35" s="53" t="s">
        <v>89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4</v>
      </c>
      <c r="Q35" s="55">
        <v>5</v>
      </c>
      <c r="R35" s="55">
        <v>0</v>
      </c>
      <c r="S35" s="55">
        <v>0</v>
      </c>
      <c r="T35" s="55">
        <v>0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18">
        <f t="shared" si="1"/>
        <v>9</v>
      </c>
      <c r="AC35"/>
    </row>
    <row r="36" spans="1:30" ht="15.75" thickBot="1" x14ac:dyDescent="0.3">
      <c r="A36" s="15">
        <v>10</v>
      </c>
      <c r="B36" s="53" t="s">
        <v>239</v>
      </c>
      <c r="C36" s="53" t="s">
        <v>21</v>
      </c>
      <c r="D36" s="54" t="s">
        <v>240</v>
      </c>
      <c r="E36" s="54" t="s">
        <v>245</v>
      </c>
      <c r="F36" s="53" t="s">
        <v>82</v>
      </c>
      <c r="G36" s="53" t="s">
        <v>89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5">
        <v>0</v>
      </c>
      <c r="X36" s="55">
        <v>3</v>
      </c>
      <c r="Y36" s="55">
        <v>3</v>
      </c>
      <c r="Z36" s="55">
        <v>0</v>
      </c>
      <c r="AA36" s="55">
        <v>0</v>
      </c>
      <c r="AB36" s="18">
        <f t="shared" si="1"/>
        <v>6</v>
      </c>
      <c r="AC36"/>
    </row>
    <row r="37" spans="1:30" ht="15.75" thickBot="1" x14ac:dyDescent="0.3">
      <c r="A37" s="15">
        <v>11</v>
      </c>
      <c r="B37" s="53" t="s">
        <v>161</v>
      </c>
      <c r="C37" s="53" t="s">
        <v>21</v>
      </c>
      <c r="D37" s="54" t="s">
        <v>162</v>
      </c>
      <c r="E37" s="54" t="s">
        <v>171</v>
      </c>
      <c r="F37" s="53" t="s">
        <v>163</v>
      </c>
      <c r="G37" s="53" t="s">
        <v>89</v>
      </c>
      <c r="H37" s="55">
        <v>0</v>
      </c>
      <c r="I37" s="55">
        <v>0</v>
      </c>
      <c r="J37" s="55">
        <v>0</v>
      </c>
      <c r="K37" s="55">
        <v>3</v>
      </c>
      <c r="L37" s="55">
        <v>0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55">
        <v>0</v>
      </c>
      <c r="X37" s="55">
        <v>0</v>
      </c>
      <c r="Y37" s="55">
        <v>0</v>
      </c>
      <c r="Z37" s="55">
        <v>0</v>
      </c>
      <c r="AA37" s="55">
        <v>0</v>
      </c>
      <c r="AB37" s="18">
        <f t="shared" si="1"/>
        <v>3</v>
      </c>
      <c r="AC37"/>
    </row>
    <row r="38" spans="1:30" s="2" customFormat="1" ht="15.75" thickBot="1" x14ac:dyDescent="0.3">
      <c r="A38" s="10" t="s">
        <v>0</v>
      </c>
      <c r="B38" s="11" t="s">
        <v>4</v>
      </c>
      <c r="C38" s="11" t="s">
        <v>5</v>
      </c>
      <c r="D38" s="43" t="s">
        <v>14</v>
      </c>
      <c r="E38" s="38" t="s">
        <v>6</v>
      </c>
      <c r="F38" s="11" t="s">
        <v>7</v>
      </c>
      <c r="G38" s="11" t="s">
        <v>3</v>
      </c>
      <c r="H38" s="56">
        <v>1</v>
      </c>
      <c r="I38" s="56">
        <v>2</v>
      </c>
      <c r="J38" s="56">
        <v>1</v>
      </c>
      <c r="K38" s="56">
        <v>2</v>
      </c>
      <c r="L38" s="56">
        <v>1</v>
      </c>
      <c r="M38" s="56">
        <v>2</v>
      </c>
      <c r="N38" s="56">
        <v>1</v>
      </c>
      <c r="O38" s="56">
        <v>2</v>
      </c>
      <c r="P38" s="56">
        <v>1</v>
      </c>
      <c r="Q38" s="56">
        <v>2</v>
      </c>
      <c r="R38" s="56">
        <v>1</v>
      </c>
      <c r="S38" s="56">
        <v>2</v>
      </c>
      <c r="T38" s="56">
        <v>1</v>
      </c>
      <c r="U38" s="56">
        <v>2</v>
      </c>
      <c r="V38" s="56">
        <v>1</v>
      </c>
      <c r="W38" s="56">
        <v>2</v>
      </c>
      <c r="X38" s="56">
        <v>1</v>
      </c>
      <c r="Y38" s="56">
        <v>2</v>
      </c>
      <c r="Z38" s="56">
        <v>1</v>
      </c>
      <c r="AA38" s="56">
        <v>2</v>
      </c>
      <c r="AB38" s="13" t="s">
        <v>1</v>
      </c>
    </row>
    <row r="39" spans="1:30" ht="15.75" thickBot="1" x14ac:dyDescent="0.3">
      <c r="A39" s="15">
        <v>1</v>
      </c>
      <c r="B39" s="50" t="s">
        <v>42</v>
      </c>
      <c r="C39" s="50" t="s">
        <v>19</v>
      </c>
      <c r="D39" s="51">
        <v>48</v>
      </c>
      <c r="E39" s="51" t="s">
        <v>70</v>
      </c>
      <c r="F39" s="50" t="s">
        <v>85</v>
      </c>
      <c r="G39" s="50" t="s">
        <v>89</v>
      </c>
      <c r="H39" s="52">
        <v>10</v>
      </c>
      <c r="I39" s="52">
        <v>10</v>
      </c>
      <c r="J39" s="52">
        <v>10</v>
      </c>
      <c r="K39" s="52">
        <v>10</v>
      </c>
      <c r="L39" s="52">
        <v>8</v>
      </c>
      <c r="M39" s="52">
        <v>8</v>
      </c>
      <c r="N39" s="52">
        <v>6</v>
      </c>
      <c r="O39" s="52">
        <v>8</v>
      </c>
      <c r="P39" s="52">
        <v>0</v>
      </c>
      <c r="Q39" s="52">
        <v>0</v>
      </c>
      <c r="R39" s="52">
        <v>0</v>
      </c>
      <c r="S39" s="52">
        <v>0</v>
      </c>
      <c r="T39" s="52">
        <v>8</v>
      </c>
      <c r="U39" s="52">
        <v>8</v>
      </c>
      <c r="V39" s="52">
        <v>10</v>
      </c>
      <c r="W39" s="52">
        <v>10</v>
      </c>
      <c r="X39" s="52">
        <v>8</v>
      </c>
      <c r="Y39" s="52">
        <v>10</v>
      </c>
      <c r="Z39" s="52">
        <v>1</v>
      </c>
      <c r="AA39" s="52">
        <v>5</v>
      </c>
      <c r="AB39" s="18">
        <f t="shared" ref="AB39:AB54" si="2">SUM(H39:AA39)</f>
        <v>130</v>
      </c>
      <c r="AC39"/>
    </row>
    <row r="40" spans="1:30" ht="15.75" thickBot="1" x14ac:dyDescent="0.3">
      <c r="A40" s="19">
        <v>2</v>
      </c>
      <c r="B40" s="50" t="s">
        <v>50</v>
      </c>
      <c r="C40" s="50" t="s">
        <v>19</v>
      </c>
      <c r="D40" s="51" t="s">
        <v>51</v>
      </c>
      <c r="E40" s="51" t="s">
        <v>76</v>
      </c>
      <c r="F40" s="50" t="s">
        <v>80</v>
      </c>
      <c r="G40" s="50" t="s">
        <v>89</v>
      </c>
      <c r="H40" s="52">
        <v>5</v>
      </c>
      <c r="I40" s="52">
        <v>6</v>
      </c>
      <c r="J40" s="52">
        <v>8</v>
      </c>
      <c r="K40" s="52">
        <v>6</v>
      </c>
      <c r="L40" s="52">
        <v>4</v>
      </c>
      <c r="M40" s="52">
        <v>6</v>
      </c>
      <c r="N40" s="52">
        <v>8</v>
      </c>
      <c r="O40" s="52">
        <v>6</v>
      </c>
      <c r="P40" s="52">
        <v>10</v>
      </c>
      <c r="Q40" s="52">
        <v>8</v>
      </c>
      <c r="R40" s="52">
        <v>8</v>
      </c>
      <c r="S40" s="52">
        <v>8</v>
      </c>
      <c r="T40" s="52">
        <v>0</v>
      </c>
      <c r="U40" s="52">
        <v>0</v>
      </c>
      <c r="V40" s="52">
        <v>8</v>
      </c>
      <c r="W40" s="52">
        <v>8</v>
      </c>
      <c r="X40" s="52">
        <v>6</v>
      </c>
      <c r="Y40" s="52">
        <v>4</v>
      </c>
      <c r="Z40" s="52">
        <v>0</v>
      </c>
      <c r="AA40" s="52">
        <v>0</v>
      </c>
      <c r="AB40" s="18">
        <f t="shared" si="2"/>
        <v>109</v>
      </c>
      <c r="AC40"/>
    </row>
    <row r="41" spans="1:30" ht="15.75" thickBot="1" x14ac:dyDescent="0.3">
      <c r="A41" s="15">
        <v>3</v>
      </c>
      <c r="B41" s="50" t="s">
        <v>135</v>
      </c>
      <c r="C41" s="50" t="s">
        <v>19</v>
      </c>
      <c r="D41" s="51" t="s">
        <v>136</v>
      </c>
      <c r="E41" s="51" t="s">
        <v>137</v>
      </c>
      <c r="F41" s="50" t="s">
        <v>86</v>
      </c>
      <c r="G41" s="50" t="s">
        <v>89</v>
      </c>
      <c r="H41" s="52">
        <v>10</v>
      </c>
      <c r="I41" s="52">
        <v>5</v>
      </c>
      <c r="J41" s="52">
        <v>2</v>
      </c>
      <c r="K41" s="52">
        <v>0</v>
      </c>
      <c r="L41" s="52">
        <v>0</v>
      </c>
      <c r="M41" s="52">
        <v>0</v>
      </c>
      <c r="N41" s="52">
        <v>5</v>
      </c>
      <c r="O41" s="52">
        <v>0</v>
      </c>
      <c r="P41" s="52">
        <v>3</v>
      </c>
      <c r="Q41" s="52">
        <v>10</v>
      </c>
      <c r="R41" s="52">
        <v>10</v>
      </c>
      <c r="S41" s="52">
        <v>10</v>
      </c>
      <c r="T41" s="52">
        <v>4</v>
      </c>
      <c r="U41" s="52">
        <v>10</v>
      </c>
      <c r="V41" s="52">
        <v>0</v>
      </c>
      <c r="W41" s="52">
        <v>0</v>
      </c>
      <c r="X41" s="52">
        <v>10</v>
      </c>
      <c r="Y41" s="52">
        <v>8</v>
      </c>
      <c r="Z41" s="52">
        <v>0</v>
      </c>
      <c r="AA41" s="52">
        <v>0</v>
      </c>
      <c r="AB41" s="18">
        <f t="shared" si="2"/>
        <v>87</v>
      </c>
      <c r="AC41"/>
    </row>
    <row r="42" spans="1:30" ht="15.75" thickBot="1" x14ac:dyDescent="0.3">
      <c r="A42" s="19">
        <v>4</v>
      </c>
      <c r="B42" s="50" t="s">
        <v>13</v>
      </c>
      <c r="C42" s="50" t="s">
        <v>19</v>
      </c>
      <c r="D42" s="51" t="s">
        <v>56</v>
      </c>
      <c r="E42" s="51" t="s">
        <v>79</v>
      </c>
      <c r="F42" s="50" t="s">
        <v>81</v>
      </c>
      <c r="G42" s="50" t="s">
        <v>89</v>
      </c>
      <c r="H42" s="52">
        <f>5*0.9</f>
        <v>4.5</v>
      </c>
      <c r="I42" s="52">
        <f>6*0.9</f>
        <v>5.4</v>
      </c>
      <c r="J42" s="52">
        <f>4*0.9</f>
        <v>3.6</v>
      </c>
      <c r="K42" s="52">
        <f>5*0.9</f>
        <v>4.5</v>
      </c>
      <c r="L42" s="52">
        <v>0</v>
      </c>
      <c r="M42" s="52">
        <v>0</v>
      </c>
      <c r="N42" s="52">
        <v>10</v>
      </c>
      <c r="O42" s="52">
        <v>4</v>
      </c>
      <c r="P42" s="52">
        <v>8</v>
      </c>
      <c r="Q42" s="52">
        <v>3</v>
      </c>
      <c r="R42" s="52">
        <v>0</v>
      </c>
      <c r="S42" s="52">
        <v>0</v>
      </c>
      <c r="T42" s="52">
        <v>10</v>
      </c>
      <c r="U42" s="52">
        <v>5</v>
      </c>
      <c r="V42" s="52">
        <v>0</v>
      </c>
      <c r="W42" s="52">
        <v>0</v>
      </c>
      <c r="X42" s="52">
        <v>4</v>
      </c>
      <c r="Y42" s="52">
        <v>5</v>
      </c>
      <c r="Z42" s="52">
        <v>5</v>
      </c>
      <c r="AA42" s="52">
        <v>6</v>
      </c>
      <c r="AB42" s="18">
        <f t="shared" si="2"/>
        <v>78</v>
      </c>
      <c r="AC42"/>
      <c r="AD42" t="s">
        <v>195</v>
      </c>
    </row>
    <row r="43" spans="1:30" s="2" customFormat="1" ht="15.75" thickBot="1" x14ac:dyDescent="0.3">
      <c r="A43" s="19">
        <v>5</v>
      </c>
      <c r="B43" s="50" t="s">
        <v>45</v>
      </c>
      <c r="C43" s="50" t="s">
        <v>19</v>
      </c>
      <c r="D43" s="51" t="s">
        <v>46</v>
      </c>
      <c r="E43" s="51" t="s">
        <v>73</v>
      </c>
      <c r="F43" s="50" t="s">
        <v>81</v>
      </c>
      <c r="G43" s="50" t="s">
        <v>89</v>
      </c>
      <c r="H43" s="52">
        <v>3</v>
      </c>
      <c r="I43" s="52">
        <v>3</v>
      </c>
      <c r="J43" s="52">
        <v>0</v>
      </c>
      <c r="K43" s="52">
        <v>0</v>
      </c>
      <c r="L43" s="52">
        <v>10</v>
      </c>
      <c r="M43" s="52">
        <v>5</v>
      </c>
      <c r="N43" s="52">
        <v>0</v>
      </c>
      <c r="O43" s="52">
        <v>0</v>
      </c>
      <c r="P43" s="52">
        <v>4</v>
      </c>
      <c r="Q43" s="52">
        <v>5</v>
      </c>
      <c r="R43" s="52">
        <v>3</v>
      </c>
      <c r="S43" s="52">
        <v>4</v>
      </c>
      <c r="T43" s="52">
        <v>6</v>
      </c>
      <c r="U43" s="52">
        <v>3</v>
      </c>
      <c r="V43" s="52">
        <v>6</v>
      </c>
      <c r="W43" s="52">
        <v>6</v>
      </c>
      <c r="X43" s="52">
        <v>2</v>
      </c>
      <c r="Y43" s="52">
        <v>6</v>
      </c>
      <c r="Z43" s="52">
        <v>4</v>
      </c>
      <c r="AA43" s="52">
        <v>8</v>
      </c>
      <c r="AB43" s="18">
        <f t="shared" si="2"/>
        <v>78</v>
      </c>
      <c r="AC43"/>
      <c r="AD43"/>
    </row>
    <row r="44" spans="1:30" ht="15.75" thickBot="1" x14ac:dyDescent="0.3">
      <c r="A44" s="15">
        <v>6</v>
      </c>
      <c r="B44" s="50" t="s">
        <v>40</v>
      </c>
      <c r="C44" s="50" t="s">
        <v>19</v>
      </c>
      <c r="D44" s="51" t="s">
        <v>41</v>
      </c>
      <c r="E44" s="51" t="s">
        <v>69</v>
      </c>
      <c r="F44" s="50" t="s">
        <v>81</v>
      </c>
      <c r="G44" s="50" t="s">
        <v>89</v>
      </c>
      <c r="H44" s="52">
        <v>4</v>
      </c>
      <c r="I44" s="52">
        <v>2</v>
      </c>
      <c r="J44" s="52">
        <v>4</v>
      </c>
      <c r="K44" s="52">
        <v>3</v>
      </c>
      <c r="L44" s="52">
        <v>3</v>
      </c>
      <c r="M44" s="52">
        <v>4</v>
      </c>
      <c r="N44" s="52">
        <v>0</v>
      </c>
      <c r="O44" s="52">
        <v>5</v>
      </c>
      <c r="P44" s="52">
        <v>6</v>
      </c>
      <c r="Q44" s="52">
        <v>6</v>
      </c>
      <c r="R44" s="52">
        <v>5</v>
      </c>
      <c r="S44" s="52">
        <v>5</v>
      </c>
      <c r="T44" s="52">
        <v>3</v>
      </c>
      <c r="U44" s="52">
        <v>4</v>
      </c>
      <c r="V44" s="52">
        <v>5</v>
      </c>
      <c r="W44" s="52">
        <v>5</v>
      </c>
      <c r="X44" s="52">
        <v>3</v>
      </c>
      <c r="Y44" s="52">
        <v>0</v>
      </c>
      <c r="Z44" s="52">
        <v>0</v>
      </c>
      <c r="AA44" s="52">
        <v>0</v>
      </c>
      <c r="AB44" s="46">
        <f t="shared" si="2"/>
        <v>67</v>
      </c>
      <c r="AC44"/>
    </row>
    <row r="45" spans="1:30" ht="15.75" thickBot="1" x14ac:dyDescent="0.3">
      <c r="A45" s="19">
        <v>7</v>
      </c>
      <c r="B45" s="50" t="s">
        <v>52</v>
      </c>
      <c r="C45" s="50" t="s">
        <v>19</v>
      </c>
      <c r="D45" s="51" t="s">
        <v>53</v>
      </c>
      <c r="E45" s="51" t="s">
        <v>77</v>
      </c>
      <c r="F45" s="50" t="s">
        <v>153</v>
      </c>
      <c r="G45" s="50" t="s">
        <v>89</v>
      </c>
      <c r="H45" s="52">
        <v>0</v>
      </c>
      <c r="I45" s="52">
        <v>1</v>
      </c>
      <c r="J45" s="52">
        <v>10</v>
      </c>
      <c r="K45" s="52">
        <v>10</v>
      </c>
      <c r="L45" s="52">
        <v>6</v>
      </c>
      <c r="M45" s="52">
        <v>0</v>
      </c>
      <c r="N45" s="52">
        <v>0</v>
      </c>
      <c r="O45" s="52">
        <v>10</v>
      </c>
      <c r="P45" s="52">
        <v>5</v>
      </c>
      <c r="Q45" s="52">
        <v>4</v>
      </c>
      <c r="R45" s="52">
        <v>4</v>
      </c>
      <c r="S45" s="52">
        <v>3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10</v>
      </c>
      <c r="AA45" s="52">
        <v>0</v>
      </c>
      <c r="AB45" s="18">
        <f t="shared" si="2"/>
        <v>63</v>
      </c>
      <c r="AC45"/>
    </row>
    <row r="46" spans="1:30" ht="15.75" thickBot="1" x14ac:dyDescent="0.3">
      <c r="A46" s="19">
        <v>8</v>
      </c>
      <c r="B46" s="50" t="s">
        <v>30</v>
      </c>
      <c r="C46" s="50" t="s">
        <v>19</v>
      </c>
      <c r="D46" s="51" t="s">
        <v>31</v>
      </c>
      <c r="E46" s="51" t="s">
        <v>63</v>
      </c>
      <c r="F46" s="50" t="s">
        <v>81</v>
      </c>
      <c r="G46" s="50" t="s">
        <v>89</v>
      </c>
      <c r="H46" s="52">
        <v>2</v>
      </c>
      <c r="I46" s="52">
        <v>4</v>
      </c>
      <c r="J46" s="52">
        <v>6</v>
      </c>
      <c r="K46" s="52">
        <v>4</v>
      </c>
      <c r="L46" s="52">
        <v>1</v>
      </c>
      <c r="M46" s="52">
        <v>2</v>
      </c>
      <c r="N46" s="52">
        <v>0</v>
      </c>
      <c r="O46" s="52">
        <v>0</v>
      </c>
      <c r="P46" s="52">
        <v>0</v>
      </c>
      <c r="Q46" s="52">
        <v>0</v>
      </c>
      <c r="R46" s="52">
        <v>6</v>
      </c>
      <c r="S46" s="52">
        <v>6</v>
      </c>
      <c r="T46" s="52">
        <v>5</v>
      </c>
      <c r="U46" s="52">
        <v>6</v>
      </c>
      <c r="V46" s="52">
        <v>0</v>
      </c>
      <c r="W46" s="52">
        <v>0</v>
      </c>
      <c r="X46" s="52">
        <v>5</v>
      </c>
      <c r="Y46" s="52">
        <v>0</v>
      </c>
      <c r="Z46" s="52">
        <v>0</v>
      </c>
      <c r="AA46" s="52">
        <v>0</v>
      </c>
      <c r="AB46" s="18">
        <f t="shared" si="2"/>
        <v>47</v>
      </c>
      <c r="AC46"/>
    </row>
    <row r="47" spans="1:30" ht="15.75" thickBot="1" x14ac:dyDescent="0.3">
      <c r="A47" s="19">
        <v>9</v>
      </c>
      <c r="B47" s="53" t="s">
        <v>32</v>
      </c>
      <c r="C47" s="53" t="s">
        <v>19</v>
      </c>
      <c r="D47" s="54" t="s">
        <v>119</v>
      </c>
      <c r="E47" s="54" t="s">
        <v>64</v>
      </c>
      <c r="F47" s="53" t="s">
        <v>80</v>
      </c>
      <c r="G47" s="53" t="s">
        <v>89</v>
      </c>
      <c r="H47" s="55">
        <v>0</v>
      </c>
      <c r="I47" s="55">
        <v>0</v>
      </c>
      <c r="J47" s="55">
        <v>3</v>
      </c>
      <c r="K47" s="55">
        <v>8</v>
      </c>
      <c r="L47" s="55">
        <v>5</v>
      </c>
      <c r="M47" s="55">
        <v>3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5">
        <v>0</v>
      </c>
      <c r="X47" s="55">
        <v>0</v>
      </c>
      <c r="Y47" s="55">
        <v>2</v>
      </c>
      <c r="Z47" s="55">
        <v>8</v>
      </c>
      <c r="AA47" s="55">
        <v>10</v>
      </c>
      <c r="AB47" s="18">
        <f t="shared" si="2"/>
        <v>39</v>
      </c>
      <c r="AC47"/>
    </row>
    <row r="48" spans="1:30" ht="15.75" thickBot="1" x14ac:dyDescent="0.3">
      <c r="A48" s="19">
        <v>10</v>
      </c>
      <c r="B48" s="50" t="s">
        <v>48</v>
      </c>
      <c r="C48" s="50" t="s">
        <v>19</v>
      </c>
      <c r="D48" s="51" t="s">
        <v>49</v>
      </c>
      <c r="E48" s="51" t="s">
        <v>75</v>
      </c>
      <c r="F48" s="50" t="s">
        <v>80</v>
      </c>
      <c r="G48" s="50" t="s">
        <v>89</v>
      </c>
      <c r="H48" s="52">
        <v>8</v>
      </c>
      <c r="I48" s="52">
        <v>8</v>
      </c>
      <c r="J48" s="55">
        <v>5</v>
      </c>
      <c r="K48" s="55">
        <v>5</v>
      </c>
      <c r="L48" s="55">
        <v>2</v>
      </c>
      <c r="M48" s="55">
        <v>10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18">
        <f t="shared" si="2"/>
        <v>38</v>
      </c>
      <c r="AC48" s="2"/>
      <c r="AD48" t="s">
        <v>177</v>
      </c>
    </row>
    <row r="49" spans="1:30" ht="15.75" thickBot="1" x14ac:dyDescent="0.3">
      <c r="A49" s="19">
        <v>11</v>
      </c>
      <c r="B49" s="50" t="s">
        <v>226</v>
      </c>
      <c r="C49" s="50" t="s">
        <v>19</v>
      </c>
      <c r="D49" s="51" t="s">
        <v>227</v>
      </c>
      <c r="E49" s="51" t="s">
        <v>228</v>
      </c>
      <c r="F49" s="50" t="s">
        <v>192</v>
      </c>
      <c r="G49" s="50" t="s">
        <v>89</v>
      </c>
      <c r="H49" s="52">
        <v>0</v>
      </c>
      <c r="I49" s="52">
        <v>0</v>
      </c>
      <c r="J49" s="52">
        <v>0</v>
      </c>
      <c r="K49" s="52">
        <v>0</v>
      </c>
      <c r="L49" s="52">
        <v>0</v>
      </c>
      <c r="M49" s="52">
        <v>0</v>
      </c>
      <c r="N49" s="52">
        <v>0</v>
      </c>
      <c r="O49" s="52">
        <v>0</v>
      </c>
      <c r="P49" s="52">
        <v>0</v>
      </c>
      <c r="Q49" s="52">
        <v>0</v>
      </c>
      <c r="R49" s="52">
        <v>0</v>
      </c>
      <c r="S49" s="52">
        <v>0</v>
      </c>
      <c r="T49" s="52">
        <v>2</v>
      </c>
      <c r="U49" s="52">
        <v>2</v>
      </c>
      <c r="V49" s="52">
        <v>4</v>
      </c>
      <c r="W49" s="52">
        <v>4</v>
      </c>
      <c r="X49" s="52">
        <v>1</v>
      </c>
      <c r="Y49" s="52">
        <v>3</v>
      </c>
      <c r="Z49" s="52">
        <v>3</v>
      </c>
      <c r="AA49" s="52">
        <v>4</v>
      </c>
      <c r="AB49" s="18">
        <f t="shared" si="2"/>
        <v>23</v>
      </c>
      <c r="AC49"/>
    </row>
    <row r="50" spans="1:30" ht="15.75" thickBot="1" x14ac:dyDescent="0.3">
      <c r="A50" s="19">
        <v>12</v>
      </c>
      <c r="B50" s="50" t="s">
        <v>230</v>
      </c>
      <c r="C50" s="50" t="s">
        <v>19</v>
      </c>
      <c r="D50" s="51" t="s">
        <v>231</v>
      </c>
      <c r="E50" s="51" t="s">
        <v>237</v>
      </c>
      <c r="F50" s="50" t="s">
        <v>81</v>
      </c>
      <c r="G50" s="50" t="s">
        <v>89</v>
      </c>
      <c r="H50" s="52">
        <v>0</v>
      </c>
      <c r="I50" s="52">
        <v>0</v>
      </c>
      <c r="J50" s="52">
        <v>0</v>
      </c>
      <c r="K50" s="52">
        <v>0</v>
      </c>
      <c r="L50" s="52">
        <v>0</v>
      </c>
      <c r="M50" s="52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3</v>
      </c>
      <c r="W50" s="55">
        <v>3</v>
      </c>
      <c r="X50" s="55">
        <v>0</v>
      </c>
      <c r="Y50" s="55">
        <v>0</v>
      </c>
      <c r="Z50" s="55">
        <v>2</v>
      </c>
      <c r="AA50" s="55">
        <v>0</v>
      </c>
      <c r="AB50" s="18">
        <f t="shared" si="2"/>
        <v>8</v>
      </c>
      <c r="AC50"/>
    </row>
    <row r="51" spans="1:30" ht="15.75" thickBot="1" x14ac:dyDescent="0.3">
      <c r="A51" s="19">
        <v>13</v>
      </c>
      <c r="B51" s="53" t="s">
        <v>179</v>
      </c>
      <c r="C51" s="53" t="s">
        <v>19</v>
      </c>
      <c r="D51" s="54" t="s">
        <v>185</v>
      </c>
      <c r="E51" s="58" t="s">
        <v>189</v>
      </c>
      <c r="F51" s="53" t="s">
        <v>184</v>
      </c>
      <c r="G51" s="53" t="s">
        <v>89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1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1</v>
      </c>
      <c r="Z51" s="55">
        <v>6</v>
      </c>
      <c r="AA51" s="55">
        <v>0</v>
      </c>
      <c r="AB51" s="18">
        <f t="shared" si="2"/>
        <v>8</v>
      </c>
      <c r="AC51"/>
    </row>
    <row r="52" spans="1:30" ht="15.75" thickBot="1" x14ac:dyDescent="0.3">
      <c r="A52" s="19">
        <v>14</v>
      </c>
      <c r="B52" s="53" t="s">
        <v>208</v>
      </c>
      <c r="C52" s="53" t="s">
        <v>19</v>
      </c>
      <c r="D52" s="54" t="s">
        <v>209</v>
      </c>
      <c r="E52" s="58" t="s">
        <v>212</v>
      </c>
      <c r="F52" s="53" t="s">
        <v>158</v>
      </c>
      <c r="G52" s="53" t="s">
        <v>89</v>
      </c>
      <c r="H52" s="55">
        <v>0</v>
      </c>
      <c r="I52" s="55">
        <v>0</v>
      </c>
      <c r="J52" s="55">
        <v>0</v>
      </c>
      <c r="K52" s="55">
        <v>0</v>
      </c>
      <c r="L52" s="55">
        <v>0</v>
      </c>
      <c r="M52" s="55">
        <v>0</v>
      </c>
      <c r="N52" s="55">
        <v>0</v>
      </c>
      <c r="O52" s="55">
        <v>0</v>
      </c>
      <c r="P52" s="55">
        <v>2</v>
      </c>
      <c r="Q52" s="55">
        <v>2</v>
      </c>
      <c r="R52" s="55">
        <v>0</v>
      </c>
      <c r="S52" s="55">
        <v>0</v>
      </c>
      <c r="T52" s="55">
        <v>0</v>
      </c>
      <c r="U52" s="55">
        <v>0</v>
      </c>
      <c r="V52" s="55">
        <v>0</v>
      </c>
      <c r="W52" s="55">
        <v>0</v>
      </c>
      <c r="X52" s="55">
        <v>0</v>
      </c>
      <c r="Y52" s="55">
        <v>0</v>
      </c>
      <c r="Z52" s="55">
        <v>0</v>
      </c>
      <c r="AA52" s="55">
        <v>0</v>
      </c>
      <c r="AB52" s="18">
        <f t="shared" si="2"/>
        <v>4</v>
      </c>
      <c r="AC52"/>
    </row>
    <row r="53" spans="1:30" ht="15.75" thickBot="1" x14ac:dyDescent="0.3">
      <c r="A53" s="19">
        <v>15</v>
      </c>
      <c r="B53" s="53" t="s">
        <v>54</v>
      </c>
      <c r="C53" s="53" t="s">
        <v>19</v>
      </c>
      <c r="D53" s="54" t="s">
        <v>55</v>
      </c>
      <c r="E53" s="54" t="s">
        <v>78</v>
      </c>
      <c r="F53" s="53" t="s">
        <v>81</v>
      </c>
      <c r="G53" s="53" t="s">
        <v>89</v>
      </c>
      <c r="H53" s="55">
        <v>0</v>
      </c>
      <c r="I53" s="55">
        <v>0</v>
      </c>
      <c r="J53" s="55">
        <v>0</v>
      </c>
      <c r="K53" s="55">
        <v>0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B53" s="18">
        <f t="shared" si="2"/>
        <v>0</v>
      </c>
      <c r="AC53"/>
    </row>
    <row r="54" spans="1:30" ht="15.75" thickBot="1" x14ac:dyDescent="0.3">
      <c r="A54" s="19">
        <v>16</v>
      </c>
      <c r="B54" s="53" t="s">
        <v>241</v>
      </c>
      <c r="C54" s="53" t="s">
        <v>19</v>
      </c>
      <c r="D54" s="54" t="s">
        <v>242</v>
      </c>
      <c r="E54" s="54" t="s">
        <v>247</v>
      </c>
      <c r="F54" s="53" t="s">
        <v>80</v>
      </c>
      <c r="G54" s="53" t="s">
        <v>89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  <c r="AB54" s="18">
        <f t="shared" si="2"/>
        <v>0</v>
      </c>
      <c r="AC54"/>
    </row>
    <row r="55" spans="1:30" s="2" customFormat="1" ht="15.75" thickBot="1" x14ac:dyDescent="0.3">
      <c r="A55" s="10" t="s">
        <v>0</v>
      </c>
      <c r="B55" s="11" t="s">
        <v>4</v>
      </c>
      <c r="C55" s="11" t="s">
        <v>5</v>
      </c>
      <c r="D55" s="43" t="s">
        <v>14</v>
      </c>
      <c r="E55" s="38" t="s">
        <v>6</v>
      </c>
      <c r="F55" s="11" t="s">
        <v>7</v>
      </c>
      <c r="G55" s="11" t="s">
        <v>3</v>
      </c>
      <c r="H55" s="56">
        <v>1</v>
      </c>
      <c r="I55" s="56">
        <v>2</v>
      </c>
      <c r="J55" s="56">
        <v>1</v>
      </c>
      <c r="K55" s="56">
        <v>2</v>
      </c>
      <c r="L55" s="56">
        <v>1</v>
      </c>
      <c r="M55" s="56">
        <v>2</v>
      </c>
      <c r="N55" s="56">
        <v>1</v>
      </c>
      <c r="O55" s="56">
        <v>2</v>
      </c>
      <c r="P55" s="56">
        <v>1</v>
      </c>
      <c r="Q55" s="56">
        <v>2</v>
      </c>
      <c r="R55" s="56">
        <v>1</v>
      </c>
      <c r="S55" s="56">
        <v>2</v>
      </c>
      <c r="T55" s="56">
        <v>1</v>
      </c>
      <c r="U55" s="56">
        <v>2</v>
      </c>
      <c r="V55" s="56">
        <v>1</v>
      </c>
      <c r="W55" s="56">
        <v>2</v>
      </c>
      <c r="X55" s="56">
        <v>1</v>
      </c>
      <c r="Y55" s="56">
        <v>2</v>
      </c>
      <c r="Z55" s="56">
        <v>1</v>
      </c>
      <c r="AA55" s="56">
        <v>2</v>
      </c>
      <c r="AB55" s="13" t="s">
        <v>1</v>
      </c>
    </row>
    <row r="56" spans="1:30" ht="15.75" thickBot="1" x14ac:dyDescent="0.3">
      <c r="A56" s="19">
        <v>1</v>
      </c>
      <c r="B56" s="50" t="s">
        <v>16</v>
      </c>
      <c r="C56" s="50" t="s">
        <v>17</v>
      </c>
      <c r="D56" s="51" t="s">
        <v>18</v>
      </c>
      <c r="E56" s="51" t="s">
        <v>57</v>
      </c>
      <c r="F56" s="50" t="s">
        <v>80</v>
      </c>
      <c r="G56" s="50" t="s">
        <v>89</v>
      </c>
      <c r="H56" s="52">
        <v>10</v>
      </c>
      <c r="I56" s="52">
        <v>10</v>
      </c>
      <c r="J56" s="52">
        <v>8</v>
      </c>
      <c r="K56" s="52">
        <v>6</v>
      </c>
      <c r="L56" s="52">
        <v>10</v>
      </c>
      <c r="M56" s="52">
        <v>10</v>
      </c>
      <c r="N56" s="52">
        <v>10</v>
      </c>
      <c r="O56" s="52">
        <v>10</v>
      </c>
      <c r="P56" s="52">
        <v>0</v>
      </c>
      <c r="Q56" s="52">
        <v>0</v>
      </c>
      <c r="R56" s="52">
        <v>8</v>
      </c>
      <c r="S56" s="52">
        <v>10</v>
      </c>
      <c r="T56" s="52">
        <v>10</v>
      </c>
      <c r="U56" s="52">
        <v>8</v>
      </c>
      <c r="V56" s="52">
        <v>10</v>
      </c>
      <c r="W56" s="52">
        <v>10</v>
      </c>
      <c r="X56" s="52">
        <v>6</v>
      </c>
      <c r="Y56" s="52">
        <v>6</v>
      </c>
      <c r="Z56" s="52">
        <v>0</v>
      </c>
      <c r="AA56" s="52">
        <v>0</v>
      </c>
      <c r="AB56" s="18">
        <f t="shared" ref="AB56:AB63" si="3">SUM(H56:AA56)</f>
        <v>142</v>
      </c>
      <c r="AC56"/>
      <c r="AD56" t="s">
        <v>176</v>
      </c>
    </row>
    <row r="57" spans="1:30" ht="15.75" thickBot="1" x14ac:dyDescent="0.3">
      <c r="A57" s="19">
        <v>2</v>
      </c>
      <c r="B57" s="50" t="s">
        <v>117</v>
      </c>
      <c r="C57" s="50" t="s">
        <v>17</v>
      </c>
      <c r="D57" s="51" t="s">
        <v>154</v>
      </c>
      <c r="E57" s="51" t="s">
        <v>118</v>
      </c>
      <c r="F57" s="50" t="s">
        <v>224</v>
      </c>
      <c r="G57" s="50" t="s">
        <v>89</v>
      </c>
      <c r="H57" s="52">
        <v>6</v>
      </c>
      <c r="I57" s="52">
        <v>6</v>
      </c>
      <c r="J57" s="52">
        <v>5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>
        <v>8</v>
      </c>
      <c r="Q57" s="52">
        <v>8</v>
      </c>
      <c r="R57" s="52">
        <v>6</v>
      </c>
      <c r="S57" s="52">
        <v>8</v>
      </c>
      <c r="T57" s="52">
        <v>0</v>
      </c>
      <c r="U57" s="52">
        <v>0</v>
      </c>
      <c r="V57" s="52">
        <v>6</v>
      </c>
      <c r="W57" s="52">
        <v>8</v>
      </c>
      <c r="X57" s="52">
        <v>10</v>
      </c>
      <c r="Y57" s="52">
        <v>8</v>
      </c>
      <c r="Z57" s="52">
        <v>8</v>
      </c>
      <c r="AA57" s="52">
        <v>8</v>
      </c>
      <c r="AB57" s="18">
        <f t="shared" si="3"/>
        <v>95</v>
      </c>
      <c r="AC57"/>
    </row>
    <row r="58" spans="1:30" ht="15.75" thickBot="1" x14ac:dyDescent="0.3">
      <c r="A58" s="19">
        <v>3</v>
      </c>
      <c r="B58" s="50" t="s">
        <v>35</v>
      </c>
      <c r="C58" s="50" t="s">
        <v>17</v>
      </c>
      <c r="D58" s="51" t="s">
        <v>36</v>
      </c>
      <c r="E58" s="51" t="s">
        <v>66</v>
      </c>
      <c r="F58" s="50" t="s">
        <v>81</v>
      </c>
      <c r="G58" s="50" t="s">
        <v>89</v>
      </c>
      <c r="H58" s="52">
        <v>0</v>
      </c>
      <c r="I58" s="52">
        <v>0</v>
      </c>
      <c r="J58" s="52">
        <v>3</v>
      </c>
      <c r="K58" s="52">
        <v>4</v>
      </c>
      <c r="L58" s="52">
        <v>0</v>
      </c>
      <c r="M58" s="52">
        <v>0</v>
      </c>
      <c r="N58" s="52">
        <v>8</v>
      </c>
      <c r="O58" s="52">
        <v>8</v>
      </c>
      <c r="P58" s="52">
        <v>5</v>
      </c>
      <c r="Q58" s="52">
        <v>6</v>
      </c>
      <c r="R58" s="52">
        <v>5</v>
      </c>
      <c r="S58" s="52">
        <v>6</v>
      </c>
      <c r="T58" s="52">
        <v>8</v>
      </c>
      <c r="U58" s="52">
        <v>10</v>
      </c>
      <c r="V58" s="52">
        <v>5</v>
      </c>
      <c r="W58" s="52">
        <v>4</v>
      </c>
      <c r="X58" s="52">
        <v>5</v>
      </c>
      <c r="Y58" s="52">
        <v>5</v>
      </c>
      <c r="Z58" s="52">
        <v>0</v>
      </c>
      <c r="AA58" s="52">
        <v>0</v>
      </c>
      <c r="AB58" s="18">
        <f t="shared" si="3"/>
        <v>82</v>
      </c>
      <c r="AC58"/>
      <c r="AD58" t="s">
        <v>222</v>
      </c>
    </row>
    <row r="59" spans="1:30" ht="15.75" thickBot="1" x14ac:dyDescent="0.3">
      <c r="A59" s="15">
        <v>4</v>
      </c>
      <c r="B59" s="50" t="s">
        <v>139</v>
      </c>
      <c r="C59" s="50" t="s">
        <v>124</v>
      </c>
      <c r="D59" s="51" t="s">
        <v>141</v>
      </c>
      <c r="E59" s="51" t="s">
        <v>144</v>
      </c>
      <c r="F59" s="50" t="s">
        <v>140</v>
      </c>
      <c r="G59" s="50" t="s">
        <v>89</v>
      </c>
      <c r="H59" s="52">
        <f>8*0.9</f>
        <v>7.2</v>
      </c>
      <c r="I59" s="52">
        <f>8*0.9</f>
        <v>7.2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10</v>
      </c>
      <c r="S59" s="52">
        <v>0</v>
      </c>
      <c r="T59" s="52">
        <v>0</v>
      </c>
      <c r="U59" s="52">
        <v>0</v>
      </c>
      <c r="V59" s="52">
        <v>8</v>
      </c>
      <c r="W59" s="52">
        <v>6</v>
      </c>
      <c r="X59" s="52">
        <v>8</v>
      </c>
      <c r="Y59" s="52">
        <v>10</v>
      </c>
      <c r="Z59" s="52">
        <v>10</v>
      </c>
      <c r="AA59" s="52">
        <v>10</v>
      </c>
      <c r="AB59" s="18">
        <f t="shared" si="3"/>
        <v>76.400000000000006</v>
      </c>
      <c r="AC59"/>
      <c r="AD59" t="s">
        <v>194</v>
      </c>
    </row>
    <row r="60" spans="1:30" ht="15.75" thickBot="1" x14ac:dyDescent="0.3">
      <c r="A60" s="15">
        <v>5</v>
      </c>
      <c r="B60" s="50" t="s">
        <v>23</v>
      </c>
      <c r="C60" s="50" t="s">
        <v>17</v>
      </c>
      <c r="D60" s="51" t="s">
        <v>145</v>
      </c>
      <c r="E60" s="51" t="s">
        <v>59</v>
      </c>
      <c r="F60" s="50" t="s">
        <v>80</v>
      </c>
      <c r="G60" s="50" t="s">
        <v>89</v>
      </c>
      <c r="H60" s="52">
        <f>3*0.9</f>
        <v>2.7</v>
      </c>
      <c r="I60" s="52">
        <v>0</v>
      </c>
      <c r="J60" s="52">
        <f>10*0.9</f>
        <v>9</v>
      </c>
      <c r="K60" s="52">
        <v>0</v>
      </c>
      <c r="L60" s="52">
        <f>10*0.9</f>
        <v>9</v>
      </c>
      <c r="M60" s="52">
        <f>8*0.9</f>
        <v>7.2</v>
      </c>
      <c r="N60" s="52">
        <v>0</v>
      </c>
      <c r="O60" s="52">
        <v>6</v>
      </c>
      <c r="P60" s="52">
        <v>6</v>
      </c>
      <c r="Q60" s="52">
        <v>5</v>
      </c>
      <c r="R60" s="52">
        <v>0</v>
      </c>
      <c r="S60" s="52">
        <v>0</v>
      </c>
      <c r="T60" s="52">
        <v>6</v>
      </c>
      <c r="U60" s="52">
        <v>6</v>
      </c>
      <c r="V60" s="52">
        <v>0</v>
      </c>
      <c r="W60" s="52">
        <v>5</v>
      </c>
      <c r="X60" s="52">
        <v>0</v>
      </c>
      <c r="Y60" s="52">
        <v>4</v>
      </c>
      <c r="Z60" s="52">
        <v>0</v>
      </c>
      <c r="AA60" s="52">
        <v>6</v>
      </c>
      <c r="AB60" s="18">
        <f t="shared" si="3"/>
        <v>71.900000000000006</v>
      </c>
      <c r="AC60"/>
      <c r="AD60" t="s">
        <v>175</v>
      </c>
    </row>
    <row r="61" spans="1:30" ht="15.75" thickBot="1" x14ac:dyDescent="0.3">
      <c r="A61" s="19">
        <v>6</v>
      </c>
      <c r="B61" s="50" t="s">
        <v>37</v>
      </c>
      <c r="C61" s="50" t="s">
        <v>17</v>
      </c>
      <c r="D61" s="51">
        <v>317</v>
      </c>
      <c r="E61" s="51" t="s">
        <v>67</v>
      </c>
      <c r="F61" s="50" t="s">
        <v>80</v>
      </c>
      <c r="G61" s="50" t="s">
        <v>89</v>
      </c>
      <c r="H61" s="52">
        <v>6</v>
      </c>
      <c r="I61" s="52">
        <v>5</v>
      </c>
      <c r="J61" s="55">
        <v>6</v>
      </c>
      <c r="K61" s="55">
        <v>8</v>
      </c>
      <c r="L61" s="55">
        <v>8</v>
      </c>
      <c r="M61" s="55">
        <v>8</v>
      </c>
      <c r="N61" s="55">
        <v>0</v>
      </c>
      <c r="O61" s="55">
        <v>0</v>
      </c>
      <c r="P61" s="55">
        <v>10</v>
      </c>
      <c r="Q61" s="55">
        <v>10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55">
        <v>0</v>
      </c>
      <c r="X61" s="55">
        <v>0</v>
      </c>
      <c r="Y61" s="55">
        <v>0</v>
      </c>
      <c r="Z61" s="55">
        <v>0</v>
      </c>
      <c r="AA61" s="55">
        <v>0</v>
      </c>
      <c r="AB61" s="18">
        <f t="shared" si="3"/>
        <v>61</v>
      </c>
      <c r="AC61"/>
      <c r="AD61" t="s">
        <v>223</v>
      </c>
    </row>
    <row r="62" spans="1:30" ht="15.75" thickBot="1" x14ac:dyDescent="0.3">
      <c r="A62" s="19">
        <v>7</v>
      </c>
      <c r="B62" s="50" t="s">
        <v>186</v>
      </c>
      <c r="C62" s="50" t="s">
        <v>17</v>
      </c>
      <c r="D62" s="51" t="s">
        <v>36</v>
      </c>
      <c r="E62" s="51" t="s">
        <v>193</v>
      </c>
      <c r="F62" s="50" t="s">
        <v>81</v>
      </c>
      <c r="G62" s="50" t="s">
        <v>89</v>
      </c>
      <c r="H62" s="52">
        <v>0</v>
      </c>
      <c r="I62" s="52">
        <v>0</v>
      </c>
      <c r="J62" s="52">
        <v>0</v>
      </c>
      <c r="K62" s="52">
        <v>0</v>
      </c>
      <c r="L62" s="52">
        <v>6</v>
      </c>
      <c r="M62" s="52">
        <v>6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0</v>
      </c>
      <c r="V62" s="52">
        <v>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18">
        <f t="shared" si="3"/>
        <v>12</v>
      </c>
      <c r="AC62"/>
    </row>
    <row r="63" spans="1:30" ht="15.75" thickBot="1" x14ac:dyDescent="0.3">
      <c r="A63" s="19">
        <v>8</v>
      </c>
      <c r="B63" s="53" t="s">
        <v>235</v>
      </c>
      <c r="C63" s="53" t="s">
        <v>17</v>
      </c>
      <c r="D63" s="54" t="s">
        <v>236</v>
      </c>
      <c r="E63" s="54" t="s">
        <v>238</v>
      </c>
      <c r="F63" s="53" t="s">
        <v>81</v>
      </c>
      <c r="G63" s="53" t="s">
        <v>89</v>
      </c>
      <c r="H63" s="55">
        <v>0</v>
      </c>
      <c r="I63" s="55">
        <v>0</v>
      </c>
      <c r="J63" s="55">
        <v>0</v>
      </c>
      <c r="K63" s="55">
        <v>0</v>
      </c>
      <c r="L63" s="55">
        <v>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6</v>
      </c>
      <c r="V63" s="55">
        <v>0</v>
      </c>
      <c r="W63" s="55">
        <v>0</v>
      </c>
      <c r="X63" s="55">
        <v>0</v>
      </c>
      <c r="Y63" s="55">
        <v>0</v>
      </c>
      <c r="Z63" s="55">
        <v>0</v>
      </c>
      <c r="AA63" s="55">
        <v>0</v>
      </c>
      <c r="AB63" s="18">
        <f t="shared" si="3"/>
        <v>6</v>
      </c>
      <c r="AC63"/>
    </row>
    <row r="64" spans="1:30" ht="15.75" thickBot="1" x14ac:dyDescent="0.3">
      <c r="A64" s="10" t="s">
        <v>0</v>
      </c>
      <c r="B64" s="11" t="s">
        <v>4</v>
      </c>
      <c r="C64" s="11" t="s">
        <v>5</v>
      </c>
      <c r="D64" s="43" t="s">
        <v>14</v>
      </c>
      <c r="E64" s="38" t="s">
        <v>6</v>
      </c>
      <c r="F64" s="11" t="s">
        <v>7</v>
      </c>
      <c r="G64" s="11" t="s">
        <v>3</v>
      </c>
      <c r="H64" s="56">
        <v>1</v>
      </c>
      <c r="I64" s="56">
        <v>2</v>
      </c>
      <c r="J64" s="56">
        <v>1</v>
      </c>
      <c r="K64" s="56">
        <v>2</v>
      </c>
      <c r="L64" s="56">
        <v>1</v>
      </c>
      <c r="M64" s="56">
        <v>2</v>
      </c>
      <c r="N64" s="56">
        <v>1</v>
      </c>
      <c r="O64" s="56">
        <v>2</v>
      </c>
      <c r="P64" s="56">
        <v>1</v>
      </c>
      <c r="Q64" s="56">
        <v>2</v>
      </c>
      <c r="R64" s="56">
        <v>1</v>
      </c>
      <c r="S64" s="56">
        <v>2</v>
      </c>
      <c r="T64" s="56">
        <v>1</v>
      </c>
      <c r="U64" s="56">
        <v>2</v>
      </c>
      <c r="V64" s="56">
        <v>1</v>
      </c>
      <c r="W64" s="56">
        <v>2</v>
      </c>
      <c r="X64" s="56">
        <v>1</v>
      </c>
      <c r="Y64" s="56">
        <v>2</v>
      </c>
      <c r="Z64" s="56">
        <v>1</v>
      </c>
      <c r="AA64" s="56">
        <v>2</v>
      </c>
      <c r="AB64" s="13" t="s">
        <v>1</v>
      </c>
      <c r="AC64"/>
    </row>
    <row r="65" spans="1:29" ht="15.75" thickBot="1" x14ac:dyDescent="0.3">
      <c r="A65" s="15">
        <v>1</v>
      </c>
      <c r="B65" s="50" t="s">
        <v>165</v>
      </c>
      <c r="C65" s="50" t="s">
        <v>124</v>
      </c>
      <c r="D65" s="51" t="s">
        <v>166</v>
      </c>
      <c r="E65" s="51" t="s">
        <v>173</v>
      </c>
      <c r="F65" s="50" t="s">
        <v>167</v>
      </c>
      <c r="G65" s="50" t="s">
        <v>89</v>
      </c>
      <c r="H65" s="52">
        <v>0</v>
      </c>
      <c r="I65" s="52">
        <v>0</v>
      </c>
      <c r="J65" s="52">
        <v>6</v>
      </c>
      <c r="K65" s="52">
        <v>8</v>
      </c>
      <c r="L65" s="52">
        <v>8</v>
      </c>
      <c r="M65" s="52">
        <v>6</v>
      </c>
      <c r="N65" s="52">
        <v>10</v>
      </c>
      <c r="O65" s="52">
        <v>10</v>
      </c>
      <c r="P65" s="52">
        <v>6</v>
      </c>
      <c r="Q65" s="52">
        <v>5</v>
      </c>
      <c r="R65" s="52">
        <v>0</v>
      </c>
      <c r="S65" s="52">
        <v>0</v>
      </c>
      <c r="T65" s="52">
        <v>0</v>
      </c>
      <c r="U65" s="52">
        <v>0</v>
      </c>
      <c r="V65" s="52">
        <v>0</v>
      </c>
      <c r="W65" s="52">
        <v>0</v>
      </c>
      <c r="X65" s="52">
        <v>6</v>
      </c>
      <c r="Y65" s="52">
        <v>8</v>
      </c>
      <c r="Z65" s="52">
        <v>10</v>
      </c>
      <c r="AA65" s="52">
        <v>10</v>
      </c>
      <c r="AB65" s="18">
        <f t="shared" ref="AB65:AB74" si="4">SUM(H65:AA65)</f>
        <v>93</v>
      </c>
      <c r="AC65"/>
    </row>
    <row r="66" spans="1:29" ht="15.75" thickBot="1" x14ac:dyDescent="0.3">
      <c r="A66" s="19">
        <v>2</v>
      </c>
      <c r="B66" s="50" t="s">
        <v>107</v>
      </c>
      <c r="C66" s="50" t="s">
        <v>124</v>
      </c>
      <c r="D66" s="51">
        <v>224</v>
      </c>
      <c r="E66" s="51" t="s">
        <v>108</v>
      </c>
      <c r="F66" s="50" t="s">
        <v>109</v>
      </c>
      <c r="G66" s="50" t="s">
        <v>89</v>
      </c>
      <c r="H66" s="52">
        <v>0</v>
      </c>
      <c r="I66" s="52">
        <v>0</v>
      </c>
      <c r="J66" s="52">
        <v>0</v>
      </c>
      <c r="K66" s="52">
        <v>0</v>
      </c>
      <c r="L66" s="52">
        <v>5</v>
      </c>
      <c r="M66" s="52">
        <v>10</v>
      </c>
      <c r="N66" s="52">
        <v>8</v>
      </c>
      <c r="O66" s="52">
        <v>8</v>
      </c>
      <c r="P66" s="52">
        <v>0</v>
      </c>
      <c r="Q66" s="52">
        <v>0</v>
      </c>
      <c r="R66" s="52">
        <v>10</v>
      </c>
      <c r="S66" s="52">
        <v>10</v>
      </c>
      <c r="T66" s="52">
        <v>6</v>
      </c>
      <c r="U66" s="52">
        <v>6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18">
        <f t="shared" si="4"/>
        <v>63</v>
      </c>
      <c r="AC66"/>
    </row>
    <row r="67" spans="1:29" ht="15.75" thickBot="1" x14ac:dyDescent="0.3">
      <c r="A67" s="19">
        <v>3</v>
      </c>
      <c r="B67" s="50" t="s">
        <v>90</v>
      </c>
      <c r="C67" s="50" t="s">
        <v>124</v>
      </c>
      <c r="D67" s="51" t="s">
        <v>24</v>
      </c>
      <c r="E67" s="51" t="s">
        <v>104</v>
      </c>
      <c r="F67" s="50" t="s">
        <v>80</v>
      </c>
      <c r="G67" s="50" t="s">
        <v>89</v>
      </c>
      <c r="H67" s="52">
        <v>4</v>
      </c>
      <c r="I67" s="52">
        <v>4</v>
      </c>
      <c r="J67" s="52">
        <v>0</v>
      </c>
      <c r="K67" s="52">
        <v>0</v>
      </c>
      <c r="L67" s="52">
        <v>0</v>
      </c>
      <c r="M67" s="52">
        <v>0</v>
      </c>
      <c r="N67" s="52">
        <v>4</v>
      </c>
      <c r="O67" s="52">
        <v>5</v>
      </c>
      <c r="P67" s="52">
        <v>0</v>
      </c>
      <c r="Q67" s="52">
        <v>0</v>
      </c>
      <c r="R67" s="52">
        <v>0</v>
      </c>
      <c r="S67" s="52">
        <v>0</v>
      </c>
      <c r="T67" s="52">
        <v>5</v>
      </c>
      <c r="U67" s="52">
        <v>5</v>
      </c>
      <c r="V67" s="52">
        <v>8</v>
      </c>
      <c r="W67" s="52">
        <v>10</v>
      </c>
      <c r="X67" s="52">
        <v>10</v>
      </c>
      <c r="Y67" s="52">
        <v>0</v>
      </c>
      <c r="Z67" s="52">
        <v>0</v>
      </c>
      <c r="AA67" s="52">
        <v>5</v>
      </c>
      <c r="AB67" s="18">
        <f t="shared" si="4"/>
        <v>60</v>
      </c>
      <c r="AC67"/>
    </row>
    <row r="68" spans="1:29" ht="15.75" thickBot="1" x14ac:dyDescent="0.3">
      <c r="A68" s="15">
        <v>4</v>
      </c>
      <c r="B68" s="50" t="s">
        <v>164</v>
      </c>
      <c r="C68" s="50" t="s">
        <v>124</v>
      </c>
      <c r="D68" s="51" t="s">
        <v>101</v>
      </c>
      <c r="E68" s="51" t="s">
        <v>172</v>
      </c>
      <c r="F68" s="50" t="s">
        <v>102</v>
      </c>
      <c r="G68" s="50" t="s">
        <v>89</v>
      </c>
      <c r="H68" s="52">
        <v>0</v>
      </c>
      <c r="I68" s="52">
        <v>0</v>
      </c>
      <c r="J68" s="52">
        <v>8</v>
      </c>
      <c r="K68" s="52">
        <v>10</v>
      </c>
      <c r="L68" s="52">
        <v>6</v>
      </c>
      <c r="M68" s="52">
        <v>5</v>
      </c>
      <c r="N68" s="52">
        <v>0</v>
      </c>
      <c r="O68" s="52">
        <v>0</v>
      </c>
      <c r="P68" s="52">
        <v>5</v>
      </c>
      <c r="Q68" s="52">
        <v>6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8</v>
      </c>
      <c r="Y68" s="52">
        <v>0</v>
      </c>
      <c r="Z68" s="52">
        <v>8</v>
      </c>
      <c r="AA68" s="52">
        <v>0</v>
      </c>
      <c r="AB68" s="18">
        <f t="shared" si="4"/>
        <v>56</v>
      </c>
      <c r="AC68"/>
    </row>
    <row r="69" spans="1:29" ht="15.75" thickBot="1" x14ac:dyDescent="0.3">
      <c r="A69" s="19">
        <v>5</v>
      </c>
      <c r="B69" s="50" t="s">
        <v>100</v>
      </c>
      <c r="C69" s="50" t="s">
        <v>124</v>
      </c>
      <c r="D69" s="51" t="s">
        <v>101</v>
      </c>
      <c r="E69" s="51" t="s">
        <v>110</v>
      </c>
      <c r="F69" s="50" t="s">
        <v>80</v>
      </c>
      <c r="G69" s="50" t="s">
        <v>89</v>
      </c>
      <c r="H69" s="52">
        <v>2</v>
      </c>
      <c r="I69" s="52">
        <v>3</v>
      </c>
      <c r="J69" s="52">
        <v>0</v>
      </c>
      <c r="K69" s="52">
        <v>0</v>
      </c>
      <c r="L69" s="52">
        <v>0</v>
      </c>
      <c r="M69" s="52">
        <v>0</v>
      </c>
      <c r="N69" s="52">
        <v>6</v>
      </c>
      <c r="O69" s="52">
        <v>6</v>
      </c>
      <c r="P69" s="52">
        <v>0</v>
      </c>
      <c r="Q69" s="52">
        <v>0</v>
      </c>
      <c r="R69" s="52">
        <v>8</v>
      </c>
      <c r="S69" s="52">
        <v>8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10</v>
      </c>
      <c r="Z69" s="52">
        <v>0</v>
      </c>
      <c r="AA69" s="52">
        <v>0</v>
      </c>
      <c r="AB69" s="18">
        <f t="shared" si="4"/>
        <v>43</v>
      </c>
      <c r="AC69"/>
    </row>
    <row r="70" spans="1:29" ht="15.75" thickBot="1" x14ac:dyDescent="0.3">
      <c r="A70" s="19">
        <v>6</v>
      </c>
      <c r="B70" s="50" t="s">
        <v>196</v>
      </c>
      <c r="C70" s="50" t="s">
        <v>124</v>
      </c>
      <c r="D70" s="51" t="s">
        <v>197</v>
      </c>
      <c r="E70" s="51" t="s">
        <v>198</v>
      </c>
      <c r="F70" s="50" t="s">
        <v>199</v>
      </c>
      <c r="G70" s="50" t="s">
        <v>89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5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6</v>
      </c>
      <c r="AA70" s="52">
        <v>8</v>
      </c>
      <c r="AB70" s="18">
        <f t="shared" si="4"/>
        <v>19</v>
      </c>
      <c r="AC70"/>
    </row>
    <row r="71" spans="1:29" ht="15.75" thickBot="1" x14ac:dyDescent="0.3">
      <c r="A71" s="15">
        <v>7</v>
      </c>
      <c r="B71" s="50" t="s">
        <v>243</v>
      </c>
      <c r="C71" s="50" t="s">
        <v>124</v>
      </c>
      <c r="D71" s="51" t="s">
        <v>244</v>
      </c>
      <c r="E71" s="51" t="s">
        <v>246</v>
      </c>
      <c r="F71" s="50" t="s">
        <v>80</v>
      </c>
      <c r="G71" s="50" t="s">
        <v>89</v>
      </c>
      <c r="H71" s="52">
        <v>0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5</v>
      </c>
      <c r="Y71" s="52">
        <v>6</v>
      </c>
      <c r="Z71" s="52">
        <v>0</v>
      </c>
      <c r="AA71" s="52">
        <v>6</v>
      </c>
      <c r="AB71" s="18">
        <f t="shared" si="4"/>
        <v>17</v>
      </c>
      <c r="AC71"/>
    </row>
    <row r="72" spans="1:29" ht="15.75" thickBot="1" x14ac:dyDescent="0.3">
      <c r="A72" s="19">
        <v>8</v>
      </c>
      <c r="B72" s="50" t="s">
        <v>138</v>
      </c>
      <c r="C72" s="50" t="s">
        <v>124</v>
      </c>
      <c r="D72" s="51" t="s">
        <v>142</v>
      </c>
      <c r="E72" s="51" t="s">
        <v>143</v>
      </c>
      <c r="F72" s="50" t="s">
        <v>80</v>
      </c>
      <c r="G72" s="50" t="s">
        <v>89</v>
      </c>
      <c r="H72" s="52">
        <v>5</v>
      </c>
      <c r="I72" s="52">
        <v>5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18">
        <f t="shared" si="4"/>
        <v>10</v>
      </c>
      <c r="AC72"/>
    </row>
    <row r="73" spans="1:29" ht="15.75" thickBot="1" x14ac:dyDescent="0.3">
      <c r="A73" s="19">
        <v>9</v>
      </c>
      <c r="B73" s="50" t="s">
        <v>232</v>
      </c>
      <c r="C73" s="50" t="s">
        <v>233</v>
      </c>
      <c r="D73" s="51" t="s">
        <v>234</v>
      </c>
      <c r="E73" s="64" t="s">
        <v>248</v>
      </c>
      <c r="F73" s="50" t="s">
        <v>80</v>
      </c>
      <c r="G73" s="50" t="s">
        <v>89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10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18">
        <f t="shared" si="4"/>
        <v>10</v>
      </c>
      <c r="AC73"/>
    </row>
    <row r="74" spans="1:29" x14ac:dyDescent="0.25">
      <c r="A74" s="19">
        <v>10</v>
      </c>
      <c r="B74" s="50" t="s">
        <v>202</v>
      </c>
      <c r="C74" s="50" t="s">
        <v>124</v>
      </c>
      <c r="D74" s="51" t="s">
        <v>203</v>
      </c>
      <c r="E74" s="51" t="s">
        <v>205</v>
      </c>
      <c r="F74" s="50" t="s">
        <v>204</v>
      </c>
      <c r="G74" s="50" t="s">
        <v>89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18">
        <f t="shared" si="4"/>
        <v>0</v>
      </c>
      <c r="AC74"/>
    </row>
    <row r="75" spans="1:29" x14ac:dyDescent="0.25">
      <c r="B75" s="24" t="s">
        <v>2</v>
      </c>
      <c r="C75" s="23"/>
      <c r="D75" s="23"/>
      <c r="E75" s="23"/>
      <c r="F75" s="23"/>
      <c r="G75" s="23"/>
      <c r="H75" s="23"/>
      <c r="I75" s="23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</sheetData>
  <sortState ref="B65:AB74">
    <sortCondition descending="1" ref="AB65:AB74"/>
  </sortState>
  <mergeCells count="21">
    <mergeCell ref="R10:S10"/>
    <mergeCell ref="V10:W10"/>
    <mergeCell ref="Z10:AA10"/>
    <mergeCell ref="H10:I10"/>
    <mergeCell ref="J10:K10"/>
    <mergeCell ref="L10:M10"/>
    <mergeCell ref="N10:O10"/>
    <mergeCell ref="P10:Q10"/>
    <mergeCell ref="T10:U10"/>
    <mergeCell ref="X10:Y10"/>
    <mergeCell ref="A7:AB7"/>
    <mergeCell ref="V9:W9"/>
    <mergeCell ref="Z9:AA9"/>
    <mergeCell ref="H9:I9"/>
    <mergeCell ref="J9:K9"/>
    <mergeCell ref="L9:M9"/>
    <mergeCell ref="N9:O9"/>
    <mergeCell ref="P9:Q9"/>
    <mergeCell ref="R9:S9"/>
    <mergeCell ref="T9:U9"/>
    <mergeCell ref="X9:Y9"/>
  </mergeCells>
  <printOptions horizontalCentered="1"/>
  <pageMargins left="0.70866141732283472" right="0.70866141732283472" top="0.74803149606299213" bottom="0.74803149606299213" header="0.31496062992125984" footer="0.31496062992125984"/>
  <pageSetup scale="42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K56"/>
  <sheetViews>
    <sheetView zoomScaleNormal="100" workbookViewId="0">
      <selection activeCell="L27" sqref="L27"/>
    </sheetView>
  </sheetViews>
  <sheetFormatPr defaultColWidth="7.85546875" defaultRowHeight="15" x14ac:dyDescent="0.25"/>
  <cols>
    <col min="3" max="3" width="6.28515625" bestFit="1" customWidth="1"/>
    <col min="4" max="9" width="7.28515625" style="1" customWidth="1"/>
    <col min="10" max="10" width="4.5703125" bestFit="1" customWidth="1"/>
    <col min="11" max="11" width="8.5703125" bestFit="1" customWidth="1"/>
    <col min="12" max="12" width="4.28515625" bestFit="1" customWidth="1"/>
    <col min="13" max="13" width="4.5703125" bestFit="1" customWidth="1"/>
    <col min="14" max="14" width="8.5703125" bestFit="1" customWidth="1"/>
    <col min="15" max="15" width="4.28515625" bestFit="1" customWidth="1"/>
    <col min="16" max="16" width="4.5703125" bestFit="1" customWidth="1"/>
    <col min="17" max="17" width="8.5703125" bestFit="1" customWidth="1"/>
    <col min="18" max="18" width="7" bestFit="1" customWidth="1"/>
  </cols>
  <sheetData>
    <row r="1" spans="3:11" ht="27.75" customHeight="1" x14ac:dyDescent="0.25">
      <c r="C1" s="29" t="s">
        <v>147</v>
      </c>
      <c r="D1" s="29"/>
      <c r="E1" s="29"/>
      <c r="F1" s="29"/>
      <c r="G1" s="29"/>
      <c r="H1" s="29"/>
      <c r="I1" s="29"/>
      <c r="J1" s="4"/>
      <c r="K1" s="4"/>
    </row>
    <row r="2" spans="3:11" ht="27.75" customHeight="1" thickBot="1" x14ac:dyDescent="0.3">
      <c r="C2" s="25"/>
      <c r="D2" s="25"/>
      <c r="E2" s="25"/>
      <c r="F2" s="25"/>
      <c r="G2" s="25"/>
      <c r="H2" s="25"/>
      <c r="I2" s="25"/>
      <c r="J2" s="4"/>
      <c r="K2" s="4"/>
    </row>
    <row r="3" spans="3:11" ht="24" thickBot="1" x14ac:dyDescent="0.3">
      <c r="C3" s="4"/>
      <c r="D3" s="80" t="s">
        <v>100</v>
      </c>
      <c r="E3" s="81"/>
      <c r="F3" s="81"/>
      <c r="G3" s="81"/>
      <c r="H3" s="81"/>
      <c r="I3" s="82"/>
    </row>
    <row r="4" spans="3:11" x14ac:dyDescent="0.25">
      <c r="C4" s="10" t="s">
        <v>98</v>
      </c>
      <c r="D4" s="12" t="s">
        <v>148</v>
      </c>
      <c r="E4" s="12" t="s">
        <v>96</v>
      </c>
      <c r="F4" s="12" t="s">
        <v>97</v>
      </c>
      <c r="G4" s="12" t="s">
        <v>92</v>
      </c>
      <c r="H4" s="12" t="s">
        <v>93</v>
      </c>
      <c r="I4" s="12" t="s">
        <v>94</v>
      </c>
    </row>
    <row r="5" spans="3:11" x14ac:dyDescent="0.25">
      <c r="C5" s="14">
        <v>1</v>
      </c>
      <c r="D5" s="26" t="s">
        <v>150</v>
      </c>
      <c r="E5" s="26" t="s">
        <v>146</v>
      </c>
      <c r="F5" s="28">
        <v>43505</v>
      </c>
      <c r="G5" s="26">
        <v>7</v>
      </c>
      <c r="H5" s="26">
        <v>6</v>
      </c>
      <c r="I5" s="26">
        <f>SUM(H5/G5)</f>
        <v>0.8571428571428571</v>
      </c>
    </row>
    <row r="6" spans="3:11" x14ac:dyDescent="0.25">
      <c r="C6" s="14">
        <v>2</v>
      </c>
      <c r="D6" s="26" t="s">
        <v>149</v>
      </c>
      <c r="E6" s="26" t="s">
        <v>206</v>
      </c>
      <c r="F6" s="28">
        <v>43596</v>
      </c>
      <c r="G6" s="26">
        <v>5</v>
      </c>
      <c r="H6" s="26">
        <v>3</v>
      </c>
      <c r="I6" s="26">
        <f>SUM(H6/G6)</f>
        <v>0.6</v>
      </c>
    </row>
    <row r="7" spans="3:11" x14ac:dyDescent="0.25">
      <c r="C7" s="14">
        <v>3</v>
      </c>
      <c r="D7" s="27" t="s">
        <v>150</v>
      </c>
      <c r="E7" s="27" t="s">
        <v>188</v>
      </c>
      <c r="F7" s="45">
        <v>43694</v>
      </c>
      <c r="G7" s="27">
        <v>2</v>
      </c>
      <c r="H7" s="27">
        <v>2</v>
      </c>
      <c r="I7" s="26">
        <f>SUM(H7/G7)</f>
        <v>1</v>
      </c>
    </row>
    <row r="8" spans="3:11" x14ac:dyDescent="0.25">
      <c r="C8" s="14">
        <v>4</v>
      </c>
      <c r="D8" s="27"/>
      <c r="E8" s="27"/>
      <c r="F8" s="45"/>
      <c r="G8" s="27"/>
      <c r="H8" s="27"/>
      <c r="I8" s="26"/>
    </row>
    <row r="9" spans="3:11" ht="15.75" thickBot="1" x14ac:dyDescent="0.3">
      <c r="C9" s="14">
        <v>5</v>
      </c>
      <c r="D9" s="27"/>
      <c r="E9" s="27"/>
      <c r="F9" s="27"/>
      <c r="G9" s="27"/>
      <c r="H9" s="27"/>
      <c r="I9" s="26"/>
    </row>
    <row r="10" spans="3:11" x14ac:dyDescent="0.25">
      <c r="C10" s="10" t="s">
        <v>99</v>
      </c>
      <c r="I10" s="31">
        <f>AVERAGE(I5:I9)</f>
        <v>0.81904761904761914</v>
      </c>
    </row>
    <row r="11" spans="3:11" ht="15.75" thickBot="1" x14ac:dyDescent="0.3">
      <c r="C11" s="34"/>
      <c r="I11" s="44"/>
    </row>
    <row r="12" spans="3:11" ht="24" thickBot="1" x14ac:dyDescent="0.3">
      <c r="C12" s="4"/>
      <c r="D12" s="80" t="s">
        <v>90</v>
      </c>
      <c r="E12" s="81"/>
      <c r="F12" s="81"/>
      <c r="G12" s="81"/>
      <c r="H12" s="81"/>
      <c r="I12" s="82"/>
    </row>
    <row r="13" spans="3:11" x14ac:dyDescent="0.25">
      <c r="C13" s="10" t="s">
        <v>98</v>
      </c>
      <c r="D13" s="12" t="s">
        <v>148</v>
      </c>
      <c r="E13" s="12" t="s">
        <v>96</v>
      </c>
      <c r="F13" s="12" t="s">
        <v>97</v>
      </c>
      <c r="G13" s="12" t="s">
        <v>92</v>
      </c>
      <c r="H13" s="12" t="s">
        <v>93</v>
      </c>
      <c r="I13" s="12" t="s">
        <v>94</v>
      </c>
    </row>
    <row r="14" spans="3:11" x14ac:dyDescent="0.25">
      <c r="C14" s="14">
        <v>1</v>
      </c>
      <c r="D14" s="26" t="s">
        <v>149</v>
      </c>
      <c r="E14" s="26" t="s">
        <v>146</v>
      </c>
      <c r="F14" s="28">
        <v>43505</v>
      </c>
      <c r="G14" s="26">
        <v>7</v>
      </c>
      <c r="H14" s="26">
        <v>5</v>
      </c>
      <c r="I14" s="32">
        <f t="shared" ref="I14:I16" si="0">SUM(H14/G14)</f>
        <v>0.7142857142857143</v>
      </c>
    </row>
    <row r="15" spans="3:11" x14ac:dyDescent="0.25">
      <c r="C15" s="14">
        <v>2</v>
      </c>
      <c r="D15" s="26" t="s">
        <v>150</v>
      </c>
      <c r="E15" s="26" t="s">
        <v>206</v>
      </c>
      <c r="F15" s="28">
        <v>43596</v>
      </c>
      <c r="G15" s="26">
        <v>5</v>
      </c>
      <c r="H15" s="26">
        <v>4</v>
      </c>
      <c r="I15" s="32">
        <f t="shared" si="0"/>
        <v>0.8</v>
      </c>
    </row>
    <row r="16" spans="3:11" x14ac:dyDescent="0.25">
      <c r="C16" s="14">
        <v>3</v>
      </c>
      <c r="D16" s="27" t="s">
        <v>150</v>
      </c>
      <c r="E16" s="27" t="s">
        <v>206</v>
      </c>
      <c r="F16" s="45">
        <v>43715</v>
      </c>
      <c r="G16" s="27">
        <v>2</v>
      </c>
      <c r="H16" s="27">
        <v>2</v>
      </c>
      <c r="I16" s="32">
        <f t="shared" si="0"/>
        <v>1</v>
      </c>
    </row>
    <row r="17" spans="3:11" x14ac:dyDescent="0.25">
      <c r="C17" s="14">
        <v>4</v>
      </c>
      <c r="D17" s="27"/>
      <c r="E17" s="27"/>
      <c r="F17" s="45"/>
      <c r="G17" s="27"/>
      <c r="H17" s="27"/>
      <c r="I17" s="26"/>
    </row>
    <row r="18" spans="3:11" ht="15.75" thickBot="1" x14ac:dyDescent="0.3">
      <c r="C18" s="14">
        <v>5</v>
      </c>
      <c r="D18" s="27"/>
      <c r="E18" s="27"/>
      <c r="F18" s="27"/>
      <c r="G18" s="27"/>
      <c r="H18" s="27"/>
      <c r="I18" s="26"/>
    </row>
    <row r="19" spans="3:11" x14ac:dyDescent="0.25">
      <c r="C19" s="10" t="s">
        <v>99</v>
      </c>
      <c r="I19" s="31">
        <f>AVERAGE(I14:I18)</f>
        <v>0.83809523809523812</v>
      </c>
    </row>
    <row r="20" spans="3:11" ht="15.75" thickBot="1" x14ac:dyDescent="0.3">
      <c r="C20" s="34"/>
      <c r="I20" s="33"/>
    </row>
    <row r="21" spans="3:11" ht="20.25" customHeight="1" thickBot="1" x14ac:dyDescent="0.3">
      <c r="C21" s="4"/>
      <c r="D21" s="80" t="s">
        <v>23</v>
      </c>
      <c r="E21" s="81"/>
      <c r="F21" s="81"/>
      <c r="G21" s="81"/>
      <c r="H21" s="81"/>
      <c r="I21" s="82"/>
      <c r="J21" s="4"/>
      <c r="K21" s="4"/>
    </row>
    <row r="22" spans="3:11" s="2" customFormat="1" x14ac:dyDescent="0.25">
      <c r="C22" s="10" t="s">
        <v>98</v>
      </c>
      <c r="D22" s="12" t="s">
        <v>95</v>
      </c>
      <c r="E22" s="12" t="s">
        <v>96</v>
      </c>
      <c r="F22" s="12" t="s">
        <v>97</v>
      </c>
      <c r="G22" s="12" t="s">
        <v>92</v>
      </c>
      <c r="H22" s="12" t="s">
        <v>93</v>
      </c>
      <c r="I22" s="12" t="s">
        <v>94</v>
      </c>
    </row>
    <row r="23" spans="3:11" x14ac:dyDescent="0.25">
      <c r="C23" s="14">
        <v>1</v>
      </c>
      <c r="D23" s="26" t="s">
        <v>151</v>
      </c>
      <c r="E23" s="26" t="s">
        <v>146</v>
      </c>
      <c r="F23" s="28">
        <v>43505</v>
      </c>
      <c r="G23" s="26">
        <v>7</v>
      </c>
      <c r="H23" s="26">
        <v>7</v>
      </c>
      <c r="I23" s="26">
        <f t="shared" ref="I23:I28" si="1">SUM(H23/G23)</f>
        <v>1</v>
      </c>
    </row>
    <row r="24" spans="3:11" ht="15" customHeight="1" x14ac:dyDescent="0.25">
      <c r="C24" s="14">
        <v>2</v>
      </c>
      <c r="D24" s="26" t="s">
        <v>151</v>
      </c>
      <c r="E24" s="26" t="s">
        <v>168</v>
      </c>
      <c r="F24" s="28">
        <v>43547</v>
      </c>
      <c r="G24" s="26">
        <v>4</v>
      </c>
      <c r="H24" s="26">
        <v>3</v>
      </c>
      <c r="I24" s="26">
        <f t="shared" si="1"/>
        <v>0.75</v>
      </c>
    </row>
    <row r="25" spans="3:11" s="2" customFormat="1" x14ac:dyDescent="0.25">
      <c r="C25" s="14">
        <v>3</v>
      </c>
      <c r="D25" s="27" t="s">
        <v>151</v>
      </c>
      <c r="E25" s="27" t="s">
        <v>188</v>
      </c>
      <c r="F25" s="45">
        <v>43582</v>
      </c>
      <c r="G25" s="27">
        <v>4</v>
      </c>
      <c r="H25" s="27">
        <v>1</v>
      </c>
      <c r="I25" s="26">
        <f t="shared" si="1"/>
        <v>0.25</v>
      </c>
    </row>
    <row r="26" spans="3:11" s="2" customFormat="1" x14ac:dyDescent="0.25">
      <c r="C26" s="14">
        <v>4</v>
      </c>
      <c r="D26" s="26" t="s">
        <v>151</v>
      </c>
      <c r="E26" s="26" t="s">
        <v>206</v>
      </c>
      <c r="F26" s="45">
        <v>43596</v>
      </c>
      <c r="G26" s="27">
        <v>3</v>
      </c>
      <c r="H26" s="27">
        <v>3</v>
      </c>
      <c r="I26" s="26">
        <f t="shared" si="1"/>
        <v>1</v>
      </c>
    </row>
    <row r="27" spans="3:11" s="2" customFormat="1" x14ac:dyDescent="0.25">
      <c r="C27" s="14">
        <v>5</v>
      </c>
      <c r="D27" s="27" t="s">
        <v>151</v>
      </c>
      <c r="E27" s="27" t="s">
        <v>146</v>
      </c>
      <c r="F27" s="45">
        <v>43638</v>
      </c>
      <c r="G27" s="27">
        <v>5</v>
      </c>
      <c r="H27" s="27">
        <v>4</v>
      </c>
      <c r="I27" s="26">
        <f t="shared" si="1"/>
        <v>0.8</v>
      </c>
    </row>
    <row r="28" spans="3:11" s="2" customFormat="1" x14ac:dyDescent="0.25">
      <c r="C28" s="59">
        <v>6</v>
      </c>
      <c r="D28" s="26" t="s">
        <v>229</v>
      </c>
      <c r="E28" s="26" t="s">
        <v>206</v>
      </c>
      <c r="F28" s="28">
        <v>43715</v>
      </c>
      <c r="G28" s="26">
        <v>5</v>
      </c>
      <c r="H28" s="26">
        <v>3</v>
      </c>
      <c r="I28" s="26">
        <f t="shared" si="1"/>
        <v>0.6</v>
      </c>
    </row>
    <row r="29" spans="3:11" x14ac:dyDescent="0.25">
      <c r="C29" s="61" t="s">
        <v>99</v>
      </c>
      <c r="I29" s="62">
        <f>AVERAGE(I23:I28)</f>
        <v>0.73333333333333328</v>
      </c>
    </row>
    <row r="30" spans="3:11" ht="15.75" thickBot="1" x14ac:dyDescent="0.3"/>
    <row r="31" spans="3:11" ht="24" thickBot="1" x14ac:dyDescent="0.3">
      <c r="C31" s="4"/>
      <c r="D31" s="80" t="s">
        <v>91</v>
      </c>
      <c r="E31" s="81"/>
      <c r="F31" s="81"/>
      <c r="G31" s="81"/>
      <c r="H31" s="81"/>
      <c r="I31" s="82"/>
    </row>
    <row r="32" spans="3:11" x14ac:dyDescent="0.25">
      <c r="C32" s="10" t="s">
        <v>98</v>
      </c>
      <c r="D32" s="12" t="s">
        <v>95</v>
      </c>
      <c r="E32" s="12" t="s">
        <v>96</v>
      </c>
      <c r="F32" s="12" t="s">
        <v>97</v>
      </c>
      <c r="G32" s="12" t="s">
        <v>92</v>
      </c>
      <c r="H32" s="12" t="s">
        <v>93</v>
      </c>
      <c r="I32" s="12" t="s">
        <v>94</v>
      </c>
    </row>
    <row r="33" spans="3:9" x14ac:dyDescent="0.25">
      <c r="C33" s="14">
        <v>1</v>
      </c>
      <c r="D33" s="26"/>
      <c r="E33" s="26"/>
      <c r="F33" s="28"/>
      <c r="G33" s="26"/>
      <c r="H33" s="26"/>
      <c r="I33" s="32"/>
    </row>
    <row r="34" spans="3:9" x14ac:dyDescent="0.25">
      <c r="C34" s="14">
        <v>2</v>
      </c>
      <c r="D34" s="26"/>
      <c r="E34" s="26"/>
      <c r="F34" s="28"/>
      <c r="G34" s="26"/>
      <c r="H34" s="26"/>
      <c r="I34" s="32"/>
    </row>
    <row r="35" spans="3:9" x14ac:dyDescent="0.25">
      <c r="C35" s="14">
        <v>3</v>
      </c>
      <c r="D35" s="27"/>
      <c r="E35" s="27"/>
      <c r="F35" s="27"/>
      <c r="G35" s="27"/>
      <c r="H35" s="27"/>
      <c r="I35" s="26"/>
    </row>
    <row r="36" spans="3:9" x14ac:dyDescent="0.25">
      <c r="C36" s="14">
        <v>4</v>
      </c>
      <c r="D36" s="27"/>
      <c r="E36" s="27"/>
      <c r="F36" s="27"/>
      <c r="G36" s="27"/>
      <c r="H36" s="27"/>
      <c r="I36" s="26"/>
    </row>
    <row r="37" spans="3:9" ht="15.75" thickBot="1" x14ac:dyDescent="0.3">
      <c r="C37" s="14">
        <v>5</v>
      </c>
      <c r="D37" s="27"/>
      <c r="E37" s="27"/>
      <c r="F37" s="27"/>
      <c r="G37" s="27"/>
      <c r="H37" s="27"/>
      <c r="I37" s="26"/>
    </row>
    <row r="38" spans="3:9" x14ac:dyDescent="0.25">
      <c r="C38" s="10" t="s">
        <v>99</v>
      </c>
      <c r="I38" s="30" t="e">
        <f>AVERAGE(I33:I37)</f>
        <v>#DIV/0!</v>
      </c>
    </row>
    <row r="39" spans="3:9" ht="15.75" thickBot="1" x14ac:dyDescent="0.3"/>
    <row r="40" spans="3:9" ht="24" thickBot="1" x14ac:dyDescent="0.3">
      <c r="C40" s="4"/>
      <c r="D40" s="80" t="s">
        <v>117</v>
      </c>
      <c r="E40" s="81"/>
      <c r="F40" s="81"/>
      <c r="G40" s="81"/>
      <c r="H40" s="81"/>
      <c r="I40" s="82"/>
    </row>
    <row r="41" spans="3:9" x14ac:dyDescent="0.25">
      <c r="C41" s="10" t="s">
        <v>98</v>
      </c>
      <c r="D41" s="12" t="s">
        <v>95</v>
      </c>
      <c r="E41" s="12" t="s">
        <v>96</v>
      </c>
      <c r="F41" s="12" t="s">
        <v>97</v>
      </c>
      <c r="G41" s="12" t="s">
        <v>92</v>
      </c>
      <c r="H41" s="12" t="s">
        <v>93</v>
      </c>
      <c r="I41" s="12" t="s">
        <v>94</v>
      </c>
    </row>
    <row r="42" spans="3:9" x14ac:dyDescent="0.25">
      <c r="C42" s="14">
        <v>1</v>
      </c>
      <c r="D42" s="27" t="s">
        <v>151</v>
      </c>
      <c r="E42" s="26" t="s">
        <v>146</v>
      </c>
      <c r="F42" s="28">
        <v>43505</v>
      </c>
      <c r="G42" s="26">
        <v>7</v>
      </c>
      <c r="H42" s="26">
        <v>3</v>
      </c>
      <c r="I42" s="26">
        <f>SUM(H42/G42)</f>
        <v>0.42857142857142855</v>
      </c>
    </row>
    <row r="43" spans="3:9" x14ac:dyDescent="0.25">
      <c r="C43" s="14">
        <v>2</v>
      </c>
      <c r="D43" s="26" t="s">
        <v>151</v>
      </c>
      <c r="E43" s="26" t="s">
        <v>168</v>
      </c>
      <c r="F43" s="45">
        <v>43547</v>
      </c>
      <c r="G43" s="26">
        <v>6</v>
      </c>
      <c r="H43" s="26">
        <v>6</v>
      </c>
      <c r="I43" s="26">
        <f>SUM(H43/G43)</f>
        <v>1</v>
      </c>
    </row>
    <row r="44" spans="3:9" x14ac:dyDescent="0.25">
      <c r="C44" s="14">
        <v>3</v>
      </c>
      <c r="D44" s="27" t="s">
        <v>151</v>
      </c>
      <c r="E44" s="27" t="s">
        <v>188</v>
      </c>
      <c r="F44" s="45">
        <v>43694</v>
      </c>
      <c r="G44" s="27">
        <v>5</v>
      </c>
      <c r="H44" s="27">
        <v>2</v>
      </c>
      <c r="I44" s="26">
        <f>SUM(H44/G44)</f>
        <v>0.4</v>
      </c>
    </row>
    <row r="45" spans="3:9" x14ac:dyDescent="0.25">
      <c r="C45" s="14">
        <v>4</v>
      </c>
      <c r="D45" s="27"/>
      <c r="E45" s="27"/>
      <c r="F45" s="27"/>
      <c r="G45" s="27"/>
      <c r="H45" s="27"/>
      <c r="I45" s="26"/>
    </row>
    <row r="46" spans="3:9" ht="15.75" thickBot="1" x14ac:dyDescent="0.3">
      <c r="C46" s="14">
        <v>5</v>
      </c>
      <c r="D46" s="27"/>
      <c r="E46" s="27"/>
      <c r="F46" s="27"/>
      <c r="G46" s="27"/>
      <c r="H46" s="27"/>
      <c r="I46" s="26"/>
    </row>
    <row r="47" spans="3:9" x14ac:dyDescent="0.25">
      <c r="C47" s="10" t="s">
        <v>99</v>
      </c>
      <c r="I47" s="30">
        <f>AVERAGE(I42:I46)</f>
        <v>0.60952380952380958</v>
      </c>
    </row>
    <row r="48" spans="3:9" ht="15.75" thickBot="1" x14ac:dyDescent="0.3"/>
    <row r="49" spans="3:9" ht="24" thickBot="1" x14ac:dyDescent="0.3">
      <c r="C49" s="4"/>
      <c r="D49" s="80" t="s">
        <v>164</v>
      </c>
      <c r="E49" s="81"/>
      <c r="F49" s="81"/>
      <c r="G49" s="81"/>
      <c r="H49" s="81"/>
      <c r="I49" s="82"/>
    </row>
    <row r="50" spans="3:9" x14ac:dyDescent="0.25">
      <c r="C50" s="10" t="s">
        <v>98</v>
      </c>
      <c r="D50" s="12" t="s">
        <v>95</v>
      </c>
      <c r="E50" s="12" t="s">
        <v>96</v>
      </c>
      <c r="F50" s="12" t="s">
        <v>97</v>
      </c>
      <c r="G50" s="12" t="s">
        <v>92</v>
      </c>
      <c r="H50" s="12" t="s">
        <v>93</v>
      </c>
      <c r="I50" s="12" t="s">
        <v>94</v>
      </c>
    </row>
    <row r="51" spans="3:9" x14ac:dyDescent="0.25">
      <c r="C51" s="14">
        <v>1</v>
      </c>
      <c r="D51" s="26" t="s">
        <v>150</v>
      </c>
      <c r="E51" s="26" t="s">
        <v>168</v>
      </c>
      <c r="F51" s="28">
        <v>43547</v>
      </c>
      <c r="G51" s="26">
        <v>4</v>
      </c>
      <c r="H51" s="26">
        <v>1</v>
      </c>
      <c r="I51" s="26">
        <f>SUM(H51/G51)</f>
        <v>0.25</v>
      </c>
    </row>
    <row r="52" spans="3:9" x14ac:dyDescent="0.25">
      <c r="C52" s="14">
        <v>2</v>
      </c>
      <c r="D52" s="26" t="s">
        <v>150</v>
      </c>
      <c r="E52" s="26" t="s">
        <v>188</v>
      </c>
      <c r="F52" s="28">
        <v>43582</v>
      </c>
      <c r="G52" s="26">
        <v>4</v>
      </c>
      <c r="H52" s="26">
        <v>4</v>
      </c>
      <c r="I52" s="26">
        <f>SUM(H52/G52)</f>
        <v>1</v>
      </c>
    </row>
    <row r="53" spans="3:9" x14ac:dyDescent="0.25">
      <c r="C53" s="14">
        <v>3</v>
      </c>
      <c r="D53" s="27" t="s">
        <v>150</v>
      </c>
      <c r="E53" s="27" t="s">
        <v>146</v>
      </c>
      <c r="F53" s="45">
        <v>43638</v>
      </c>
      <c r="G53" s="27">
        <v>2</v>
      </c>
      <c r="H53" s="27">
        <v>1</v>
      </c>
      <c r="I53" s="26">
        <f>SUM(H53/G53)</f>
        <v>0.5</v>
      </c>
    </row>
    <row r="54" spans="3:9" x14ac:dyDescent="0.25">
      <c r="C54" s="14">
        <v>4</v>
      </c>
      <c r="D54" s="27"/>
      <c r="E54" s="27"/>
      <c r="F54" s="27"/>
      <c r="G54" s="27"/>
      <c r="H54" s="27"/>
      <c r="I54" s="26"/>
    </row>
    <row r="55" spans="3:9" ht="15.75" thickBot="1" x14ac:dyDescent="0.3">
      <c r="C55" s="14">
        <v>5</v>
      </c>
      <c r="D55" s="27"/>
      <c r="E55" s="27"/>
      <c r="F55" s="27"/>
      <c r="G55" s="27"/>
      <c r="H55" s="27"/>
      <c r="I55" s="26"/>
    </row>
    <row r="56" spans="3:9" x14ac:dyDescent="0.25">
      <c r="C56" s="10" t="s">
        <v>99</v>
      </c>
      <c r="I56" s="30">
        <f>AVERAGE(I51:I55)</f>
        <v>0.58333333333333337</v>
      </c>
    </row>
  </sheetData>
  <mergeCells count="6">
    <mergeCell ref="D49:I49"/>
    <mergeCell ref="D12:I12"/>
    <mergeCell ref="D3:I3"/>
    <mergeCell ref="D40:I40"/>
    <mergeCell ref="D31:I31"/>
    <mergeCell ref="D21:I21"/>
  </mergeCells>
  <pageMargins left="0.7" right="0.7" top="0.75" bottom="0.75" header="0.3" footer="0.3"/>
  <pageSetup paperSize="9" scale="8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Overall</vt:lpstr>
      <vt:lpstr>Class</vt:lpstr>
      <vt:lpstr>Committee</vt:lpstr>
      <vt:lpstr>Class!Print_Area</vt:lpstr>
      <vt:lpstr>Committee!Print_Area</vt:lpstr>
      <vt:lpstr>Overall!Print_Area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</dc:creator>
  <cp:lastModifiedBy>Atkinson Allison</cp:lastModifiedBy>
  <cp:lastPrinted>2019-12-04T08:29:55Z</cp:lastPrinted>
  <dcterms:created xsi:type="dcterms:W3CDTF">2012-03-03T08:29:38Z</dcterms:created>
  <dcterms:modified xsi:type="dcterms:W3CDTF">2019-12-04T10:59:23Z</dcterms:modified>
</cp:coreProperties>
</file>